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5\092025\Ведомственная статистика\"/>
    </mc:Choice>
  </mc:AlternateContent>
  <xr:revisionPtr revIDLastSave="0" documentId="13_ncr:1_{E5D1ECFB-E493-4365-9B8B-336637BD341E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10" localSheetId="1">'Республика Алтай 1'!$A$3:$E$34</definedName>
    <definedName name="Основные_20результаты_20работы_202011_2012_20квартал_10" localSheetId="3">'Республика Алтай 2'!$A$1:$E$15</definedName>
    <definedName name="Основные_20результаты_20работы_202011_2012_20квартал_10" localSheetId="5">'Республика Алтай 3'!$A$1:$E$15</definedName>
    <definedName name="Основные_20результаты_20работы_202011_2012_20квартал_11" localSheetId="1">'Республика Алтай 1'!$A$3:$E$34</definedName>
    <definedName name="Основные_20результаты_20работы_202011_2012_20квартал_11" localSheetId="3">'Республика Алтай 2'!$A$1:$E$15</definedName>
    <definedName name="Основные_20результаты_20работы_202011_2012_20квартал_1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  <definedName name="Основные_20результаты_20работы_202011_2012_20квартал_9" localSheetId="1">'Республика Алтай 1'!$A$3:$E$34</definedName>
    <definedName name="Основные_20результаты_20работы_202011_2012_20квартал_9" localSheetId="3">'Республика Алтай 2'!$A$1:$E$15</definedName>
    <definedName name="Основные_20результаты_20работы_202011_2012_20квартал_9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D50" i="13"/>
  <c r="C50" i="13"/>
  <c r="E50" i="13" s="1"/>
  <c r="D42" i="13"/>
  <c r="C42" i="13"/>
  <c r="D41" i="13"/>
  <c r="C41" i="13"/>
  <c r="D40" i="13"/>
  <c r="C40" i="13"/>
  <c r="D39" i="13"/>
  <c r="C39" i="13"/>
  <c r="D38" i="13"/>
  <c r="C38" i="13"/>
  <c r="D37" i="13"/>
  <c r="C37" i="13"/>
  <c r="E36" i="13"/>
  <c r="D36" i="13"/>
  <c r="C36" i="13"/>
  <c r="C48" i="13" s="1"/>
  <c r="D34" i="13"/>
  <c r="C34" i="13"/>
  <c r="D33" i="13"/>
  <c r="C33" i="13"/>
  <c r="D32" i="13"/>
  <c r="C32" i="13"/>
  <c r="D31" i="13"/>
  <c r="C31" i="13"/>
  <c r="D30" i="13"/>
  <c r="E30" i="13" s="1"/>
  <c r="C30" i="13"/>
  <c r="D29" i="13"/>
  <c r="E29" i="13" s="1"/>
  <c r="C29" i="13"/>
  <c r="D28" i="13"/>
  <c r="D47" i="13" s="1"/>
  <c r="C28" i="13"/>
  <c r="D26" i="13"/>
  <c r="C26" i="13"/>
  <c r="D25" i="13"/>
  <c r="E25" i="13" s="1"/>
  <c r="C25" i="13"/>
  <c r="D24" i="13"/>
  <c r="C24" i="13"/>
  <c r="D23" i="13"/>
  <c r="C23" i="13"/>
  <c r="D22" i="13"/>
  <c r="C22" i="13"/>
  <c r="E22" i="13" s="1"/>
  <c r="D21" i="13"/>
  <c r="C21" i="13"/>
  <c r="D20" i="13"/>
  <c r="D46" i="13" s="1"/>
  <c r="C20" i="13"/>
  <c r="E20" i="13" s="1"/>
  <c r="D18" i="13"/>
  <c r="C18" i="13"/>
  <c r="D17" i="13"/>
  <c r="C17" i="13"/>
  <c r="D16" i="13"/>
  <c r="C16" i="13"/>
  <c r="E16" i="13" s="1"/>
  <c r="D15" i="13"/>
  <c r="C15" i="13"/>
  <c r="D14" i="13"/>
  <c r="C14" i="13"/>
  <c r="D13" i="13"/>
  <c r="C13" i="13"/>
  <c r="E13" i="13" s="1"/>
  <c r="D12" i="13"/>
  <c r="C12" i="13"/>
  <c r="E12" i="13" s="1"/>
  <c r="D10" i="13"/>
  <c r="C10" i="13"/>
  <c r="D9" i="13"/>
  <c r="C9" i="13"/>
  <c r="E9" i="13" s="1"/>
  <c r="D8" i="13"/>
  <c r="C8" i="13"/>
  <c r="E8" i="13" s="1"/>
  <c r="D7" i="13"/>
  <c r="C7" i="13"/>
  <c r="E7" i="13" s="1"/>
  <c r="D6" i="13"/>
  <c r="E6" i="13" s="1"/>
  <c r="C6" i="13"/>
  <c r="D5" i="13"/>
  <c r="C5" i="13"/>
  <c r="E5" i="13" s="1"/>
  <c r="D4" i="13"/>
  <c r="C4" i="13"/>
  <c r="A1" i="13"/>
  <c r="D48" i="13" l="1"/>
  <c r="E48" i="13" s="1"/>
  <c r="E17" i="13"/>
  <c r="C44" i="13"/>
  <c r="D45" i="13"/>
  <c r="E14" i="13"/>
  <c r="E21" i="13"/>
  <c r="E23" i="13"/>
  <c r="E28" i="13"/>
  <c r="E38" i="13"/>
  <c r="E24" i="13"/>
  <c r="E32" i="13"/>
  <c r="E37" i="13"/>
  <c r="D44" i="13"/>
  <c r="C47" i="13"/>
  <c r="E47" i="13" s="1"/>
  <c r="C46" i="13"/>
  <c r="E46" i="13" s="1"/>
  <c r="C45" i="13"/>
  <c r="E45" i="13" s="1"/>
  <c r="E4" i="13"/>
  <c r="E44" i="13" l="1"/>
  <c r="D24" i="11"/>
  <c r="C24" i="11"/>
  <c r="E24" i="11" s="1"/>
  <c r="D22" i="11"/>
  <c r="D23" i="11" s="1"/>
  <c r="C22" i="11"/>
  <c r="C23" i="11" s="1"/>
  <c r="D21" i="11"/>
  <c r="C21" i="11"/>
  <c r="D20" i="11"/>
  <c r="C20" i="11"/>
  <c r="E20" i="11" s="1"/>
  <c r="D19" i="11"/>
  <c r="E19" i="11" s="1"/>
  <c r="C19" i="11"/>
  <c r="D18" i="11"/>
  <c r="C18" i="11"/>
  <c r="E18" i="11" s="1"/>
  <c r="D15" i="11"/>
  <c r="C15" i="11"/>
  <c r="E15" i="11" s="1"/>
  <c r="D14" i="11"/>
  <c r="E14" i="11" s="1"/>
  <c r="C14" i="11"/>
  <c r="D13" i="11"/>
  <c r="C13" i="11"/>
  <c r="D12" i="11"/>
  <c r="C12" i="11"/>
  <c r="D11" i="11"/>
  <c r="C11" i="11"/>
  <c r="E11" i="11" s="1"/>
  <c r="D9" i="11"/>
  <c r="D10" i="11" s="1"/>
  <c r="C9" i="11"/>
  <c r="D8" i="11"/>
  <c r="C8" i="11"/>
  <c r="C10" i="11" s="1"/>
  <c r="D7" i="11"/>
  <c r="C7" i="11"/>
  <c r="D6" i="11"/>
  <c r="C6" i="11"/>
  <c r="E6" i="11" s="1"/>
  <c r="D5" i="11"/>
  <c r="C5" i="11"/>
  <c r="D4" i="11"/>
  <c r="C4" i="11"/>
  <c r="E4" i="11" s="1"/>
  <c r="A1" i="11"/>
  <c r="E23" i="11" l="1"/>
  <c r="E13" i="11"/>
  <c r="E5" i="11"/>
  <c r="E7" i="11"/>
  <c r="E12" i="11"/>
  <c r="E21" i="11"/>
  <c r="E10" i="11"/>
  <c r="E9" i="11"/>
  <c r="E8" i="11"/>
  <c r="E22" i="11"/>
  <c r="D30" i="9" l="1"/>
  <c r="C30" i="9"/>
  <c r="E30" i="9" s="1"/>
  <c r="D29" i="9"/>
  <c r="E29" i="9" s="1"/>
  <c r="C29" i="9"/>
  <c r="D28" i="9"/>
  <c r="C28" i="9"/>
  <c r="E28" i="9" s="1"/>
  <c r="D27" i="9"/>
  <c r="C27" i="9"/>
  <c r="D25" i="9"/>
  <c r="C25" i="9"/>
  <c r="C26" i="9" s="1"/>
  <c r="D24" i="9"/>
  <c r="C24" i="9"/>
  <c r="D23" i="9"/>
  <c r="C23" i="9"/>
  <c r="E23" i="9" s="1"/>
  <c r="E22" i="9"/>
  <c r="D22" i="9"/>
  <c r="C22" i="9"/>
  <c r="D21" i="9"/>
  <c r="C21" i="9"/>
  <c r="D20" i="9"/>
  <c r="C20" i="9"/>
  <c r="E20" i="9" s="1"/>
  <c r="D19" i="9"/>
  <c r="C19" i="9"/>
  <c r="E19" i="9" s="1"/>
  <c r="D15" i="9"/>
  <c r="C15" i="9"/>
  <c r="E15" i="9" s="1"/>
  <c r="D14" i="9"/>
  <c r="E14" i="9" s="1"/>
  <c r="C14" i="9"/>
  <c r="D13" i="9"/>
  <c r="C13" i="9"/>
  <c r="E13" i="9" s="1"/>
  <c r="D12" i="9"/>
  <c r="C12" i="9"/>
  <c r="D10" i="9"/>
  <c r="C10" i="9"/>
  <c r="C11" i="9" s="1"/>
  <c r="D9" i="9"/>
  <c r="C9" i="9"/>
  <c r="D8" i="9"/>
  <c r="C8" i="9"/>
  <c r="E8" i="9" s="1"/>
  <c r="E7" i="9"/>
  <c r="D7" i="9"/>
  <c r="C7" i="9"/>
  <c r="D6" i="9"/>
  <c r="C6" i="9"/>
  <c r="D5" i="9"/>
  <c r="C5" i="9"/>
  <c r="E5" i="9" s="1"/>
  <c r="D4" i="9"/>
  <c r="C4" i="9"/>
  <c r="E4" i="9" s="1"/>
  <c r="A1" i="9"/>
  <c r="E6" i="9" l="1"/>
  <c r="E21" i="9"/>
  <c r="E26" i="9"/>
  <c r="E11" i="9"/>
  <c r="D11" i="9"/>
  <c r="D26" i="9"/>
  <c r="E9" i="9"/>
  <c r="E12" i="9"/>
  <c r="E24" i="9"/>
  <c r="E27" i="9"/>
  <c r="E10" i="9"/>
  <c r="E25" i="9"/>
  <c r="D43" i="7" l="1"/>
  <c r="C43" i="7"/>
  <c r="D42" i="7"/>
  <c r="C42" i="7"/>
  <c r="D41" i="7"/>
  <c r="E41" i="7" s="1"/>
  <c r="C41" i="7"/>
  <c r="D40" i="7"/>
  <c r="E40" i="7" s="1"/>
  <c r="C40" i="7"/>
  <c r="D38" i="7"/>
  <c r="D39" i="7" s="1"/>
  <c r="C38" i="7"/>
  <c r="C39" i="7" s="1"/>
  <c r="D37" i="7"/>
  <c r="E37" i="7" s="1"/>
  <c r="C37" i="7"/>
  <c r="D36" i="7"/>
  <c r="E36" i="7" s="1"/>
  <c r="C36" i="7"/>
  <c r="D35" i="7"/>
  <c r="C35" i="7"/>
  <c r="E35" i="7" s="1"/>
  <c r="D34" i="7"/>
  <c r="C34" i="7"/>
  <c r="D33" i="7"/>
  <c r="C33" i="7"/>
  <c r="E33" i="7" s="1"/>
  <c r="E32" i="7"/>
  <c r="D32" i="7"/>
  <c r="C32" i="7"/>
  <c r="D29" i="7"/>
  <c r="C29" i="7"/>
  <c r="E29" i="7" s="1"/>
  <c r="D28" i="7"/>
  <c r="C28" i="7"/>
  <c r="D27" i="7"/>
  <c r="C27" i="7"/>
  <c r="E27" i="7" s="1"/>
  <c r="D26" i="7"/>
  <c r="C26" i="7"/>
  <c r="E26" i="7" s="1"/>
  <c r="D25" i="7"/>
  <c r="D24" i="7"/>
  <c r="C24" i="7"/>
  <c r="D23" i="7"/>
  <c r="C23" i="7"/>
  <c r="E23" i="7" s="1"/>
  <c r="D22" i="7"/>
  <c r="C22" i="7"/>
  <c r="E22" i="7" s="1"/>
  <c r="D21" i="7"/>
  <c r="C21" i="7"/>
  <c r="D20" i="7"/>
  <c r="C20" i="7"/>
  <c r="E20" i="7" s="1"/>
  <c r="D19" i="7"/>
  <c r="C19" i="7"/>
  <c r="D18" i="7"/>
  <c r="C18" i="7"/>
  <c r="E18" i="7" s="1"/>
  <c r="D15" i="7"/>
  <c r="E15" i="7" s="1"/>
  <c r="C15" i="7"/>
  <c r="D14" i="7"/>
  <c r="C14" i="7"/>
  <c r="E14" i="7" s="1"/>
  <c r="D13" i="7"/>
  <c r="C13" i="7"/>
  <c r="D12" i="7"/>
  <c r="E12" i="7" s="1"/>
  <c r="C12" i="7"/>
  <c r="D10" i="7"/>
  <c r="D11" i="7" s="1"/>
  <c r="C10" i="7"/>
  <c r="C11" i="7" s="1"/>
  <c r="D9" i="7"/>
  <c r="C9" i="7"/>
  <c r="E9" i="7" s="1"/>
  <c r="D8" i="7"/>
  <c r="E8" i="7" s="1"/>
  <c r="C8" i="7"/>
  <c r="D7" i="7"/>
  <c r="C7" i="7"/>
  <c r="D6" i="7"/>
  <c r="C6" i="7"/>
  <c r="D5" i="7"/>
  <c r="C5" i="7"/>
  <c r="E5" i="7" s="1"/>
  <c r="E4" i="7"/>
  <c r="D4" i="7"/>
  <c r="C4" i="7"/>
  <c r="A1" i="7"/>
  <c r="E13" i="7" l="1"/>
  <c r="C25" i="7"/>
  <c r="E25" i="7" s="1"/>
  <c r="E28" i="7"/>
  <c r="E11" i="7"/>
  <c r="E39" i="7"/>
  <c r="E7" i="7"/>
  <c r="E6" i="7"/>
  <c r="E19" i="7"/>
  <c r="E21" i="7"/>
  <c r="E34" i="7"/>
  <c r="E10" i="7"/>
  <c r="E24" i="7"/>
  <c r="E38" i="7"/>
  <c r="D15" i="5" l="1"/>
  <c r="C15" i="5"/>
  <c r="D14" i="5"/>
  <c r="C14" i="5"/>
  <c r="E14" i="5" s="1"/>
  <c r="D13" i="5"/>
  <c r="C13" i="5"/>
  <c r="E13" i="5" s="1"/>
  <c r="D12" i="5"/>
  <c r="E12" i="5" s="1"/>
  <c r="C12" i="5"/>
  <c r="D10" i="5"/>
  <c r="D11" i="5" s="1"/>
  <c r="C10" i="5"/>
  <c r="C11" i="5" s="1"/>
  <c r="D9" i="5"/>
  <c r="C9" i="5"/>
  <c r="E9" i="5" s="1"/>
  <c r="D8" i="5"/>
  <c r="E8" i="5" s="1"/>
  <c r="C8" i="5"/>
  <c r="D7" i="5"/>
  <c r="C7" i="5"/>
  <c r="D6" i="5"/>
  <c r="C6" i="5"/>
  <c r="D5" i="5"/>
  <c r="C5" i="5"/>
  <c r="E5" i="5" s="1"/>
  <c r="E4" i="5"/>
  <c r="D4" i="5"/>
  <c r="C4" i="5"/>
  <c r="A1" i="5"/>
  <c r="E11" i="5" l="1"/>
  <c r="E7" i="5"/>
  <c r="E6" i="5"/>
  <c r="E15" i="5"/>
  <c r="E10" i="5"/>
  <c r="D34" i="3" l="1"/>
  <c r="C34" i="3"/>
  <c r="E34" i="3" s="1"/>
  <c r="D33" i="3"/>
  <c r="E33" i="3" s="1"/>
  <c r="C33" i="3"/>
  <c r="D32" i="3"/>
  <c r="C32" i="3"/>
  <c r="E32" i="3" s="1"/>
  <c r="D31" i="3"/>
  <c r="C31" i="3"/>
  <c r="D29" i="3"/>
  <c r="C29" i="3"/>
  <c r="D28" i="3"/>
  <c r="C28" i="3"/>
  <c r="D27" i="3"/>
  <c r="C27" i="3"/>
  <c r="E27" i="3" s="1"/>
  <c r="E26" i="3"/>
  <c r="D26" i="3"/>
  <c r="C26" i="3"/>
  <c r="D25" i="3"/>
  <c r="C25" i="3"/>
  <c r="D24" i="3"/>
  <c r="C24" i="3"/>
  <c r="E24" i="3" s="1"/>
  <c r="D23" i="3"/>
  <c r="C23" i="3"/>
  <c r="E23" i="3" s="1"/>
  <c r="D20" i="3"/>
  <c r="C20" i="3"/>
  <c r="E20" i="3" s="1"/>
  <c r="D19" i="3"/>
  <c r="E19" i="3" s="1"/>
  <c r="C19" i="3"/>
  <c r="D18" i="3"/>
  <c r="C18" i="3"/>
  <c r="E18" i="3" s="1"/>
  <c r="D17" i="3"/>
  <c r="C17" i="3"/>
  <c r="D15" i="3"/>
  <c r="C15" i="3"/>
  <c r="C16" i="3" s="1"/>
  <c r="D14" i="3"/>
  <c r="C14" i="3"/>
  <c r="D13" i="3"/>
  <c r="C13" i="3"/>
  <c r="E13" i="3" s="1"/>
  <c r="E12" i="3"/>
  <c r="D12" i="3"/>
  <c r="C12" i="3"/>
  <c r="D11" i="3"/>
  <c r="C11" i="3"/>
  <c r="D10" i="3"/>
  <c r="C10" i="3"/>
  <c r="E10" i="3" s="1"/>
  <c r="D9" i="3"/>
  <c r="C9" i="3"/>
  <c r="E9" i="3" s="1"/>
  <c r="A5" i="3"/>
  <c r="A4" i="3"/>
  <c r="E25" i="3" l="1"/>
  <c r="D16" i="3"/>
  <c r="E16" i="3" s="1"/>
  <c r="D30" i="3"/>
  <c r="E11" i="3"/>
  <c r="E14" i="3"/>
  <c r="E17" i="3"/>
  <c r="C30" i="3"/>
  <c r="E30" i="3" s="1"/>
  <c r="E31" i="3"/>
  <c r="E15" i="3"/>
  <c r="E29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F2F6E963-B0B2-4A2A-8B4A-7F499F737C4D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C36E91F-9B52-42B6-AD1A-63FBFA2329DE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D26025F8-E2A3-4878-A504-1FDE1252FA0B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9A5A23-7D7D-4C6A-AAB2-FE06EFAC9983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D56E61AC-6320-43E2-B09E-E525C97F827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18A93ECC-C0F2-4307-A1DD-6E48A7BC9116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AC07B7A9-ED3A-49B8-83A9-67C882E53247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2A12110B-AB24-4C22-8639-29932E387262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5F1022D7-7BCE-4BEC-BB5D-39C50320E99C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2B6DBEC5-6375-4D41-963D-0227163387E3}" name="Подключение3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45B24EE0-5EE2-483E-83FA-7289F7BCAC8F}" name="Подключение3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708EBB2B-F486-47D3-81F0-AFD7E902CDDF}" name="Подключение3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8190B549-685E-469B-8062-5BB3B3FC770A}" name="Подключение3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36FCF20E-171F-47CA-9A5F-078215A0FB41}" name="Подключение3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33A473AF-BB13-4EE0-B92B-21278A05484E}" name="Подключение3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1" xr16:uid="{43DEC87B-7261-4161-9ED6-43C87B8809F6}" name="Подключение3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2" xr16:uid="{72080851-49BD-462C-892C-7E2D6AC0A850}" name="Подключение3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3" xr16:uid="{8567B418-2C26-4D06-B217-5B11FFE1B047}" name="Подключение3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4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5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6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7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8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9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<sst xmlns="http://schemas.openxmlformats.org/spreadsheetml/2006/main" count="625" uniqueCount="329">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</sst>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январь-сентябрь 2025</v>
          </cell>
        </row>
        <row r="4">
          <cell r="A4" t="str">
            <v>Республика Алтай</v>
          </cell>
          <cell r="B4">
            <v>23554</v>
          </cell>
          <cell r="C4">
            <v>23973</v>
          </cell>
          <cell r="D4">
            <v>3192</v>
          </cell>
          <cell r="E4">
            <v>3196</v>
          </cell>
          <cell r="F4">
            <v>2953</v>
          </cell>
          <cell r="G4">
            <v>2713</v>
          </cell>
          <cell r="H4">
            <v>1389</v>
          </cell>
          <cell r="I4">
            <v>1426</v>
          </cell>
          <cell r="J4">
            <v>1132</v>
          </cell>
          <cell r="K4">
            <v>1179</v>
          </cell>
          <cell r="L4">
            <v>5143</v>
          </cell>
          <cell r="M4">
            <v>5215</v>
          </cell>
          <cell r="N4">
            <v>3537</v>
          </cell>
          <cell r="O4">
            <v>3839</v>
          </cell>
          <cell r="P4">
            <v>795</v>
          </cell>
          <cell r="Q4">
            <v>827</v>
          </cell>
          <cell r="R4">
            <v>866</v>
          </cell>
          <cell r="S4">
            <v>836</v>
          </cell>
          <cell r="T4">
            <v>67</v>
          </cell>
          <cell r="U4">
            <v>78</v>
          </cell>
          <cell r="V4">
            <v>61</v>
          </cell>
          <cell r="W4">
            <v>73</v>
          </cell>
          <cell r="X4">
            <v>6229</v>
          </cell>
          <cell r="Y4">
            <v>6507</v>
          </cell>
          <cell r="Z4">
            <v>1079</v>
          </cell>
          <cell r="AA4">
            <v>1094</v>
          </cell>
          <cell r="AB4">
            <v>986</v>
          </cell>
          <cell r="AC4">
            <v>959</v>
          </cell>
          <cell r="AD4">
            <v>221</v>
          </cell>
          <cell r="AE4">
            <v>226</v>
          </cell>
          <cell r="AF4">
            <v>153</v>
          </cell>
          <cell r="AG4">
            <v>189</v>
          </cell>
          <cell r="AH4">
            <v>1469</v>
          </cell>
          <cell r="AI4">
            <v>1527</v>
          </cell>
          <cell r="AJ4">
            <v>821</v>
          </cell>
          <cell r="AK4">
            <v>970</v>
          </cell>
          <cell r="AL4">
            <v>117</v>
          </cell>
          <cell r="AM4">
            <v>111</v>
          </cell>
          <cell r="AN4">
            <v>253</v>
          </cell>
          <cell r="AO4">
            <v>224</v>
          </cell>
          <cell r="AP4">
            <v>18</v>
          </cell>
          <cell r="AQ4">
            <v>26</v>
          </cell>
          <cell r="AR4">
            <v>15</v>
          </cell>
          <cell r="AS4">
            <v>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январь-сентябрь 2025</v>
          </cell>
        </row>
        <row r="4">
          <cell r="B4">
            <v>2912</v>
          </cell>
          <cell r="C4">
            <v>2974</v>
          </cell>
          <cell r="D4">
            <v>151</v>
          </cell>
          <cell r="E4">
            <v>191</v>
          </cell>
          <cell r="F4">
            <v>134</v>
          </cell>
          <cell r="G4">
            <v>144</v>
          </cell>
          <cell r="H4">
            <v>335</v>
          </cell>
          <cell r="I4">
            <v>279</v>
          </cell>
          <cell r="J4">
            <v>280</v>
          </cell>
          <cell r="K4">
            <v>211</v>
          </cell>
          <cell r="L4">
            <v>742</v>
          </cell>
          <cell r="M4">
            <v>751</v>
          </cell>
          <cell r="N4">
            <v>526</v>
          </cell>
          <cell r="O4">
            <v>530</v>
          </cell>
          <cell r="P4">
            <v>173</v>
          </cell>
          <cell r="Q4">
            <v>176</v>
          </cell>
          <cell r="R4">
            <v>138</v>
          </cell>
          <cell r="S4">
            <v>131</v>
          </cell>
          <cell r="T4">
            <v>30</v>
          </cell>
          <cell r="U4">
            <v>37</v>
          </cell>
          <cell r="V4">
            <v>28</v>
          </cell>
          <cell r="W4">
            <v>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январь-сентябрь 2025</v>
          </cell>
        </row>
        <row r="4">
          <cell r="B4">
            <v>11523</v>
          </cell>
          <cell r="C4">
            <v>11872</v>
          </cell>
          <cell r="D4">
            <v>1590</v>
          </cell>
          <cell r="E4">
            <v>1593</v>
          </cell>
          <cell r="F4">
            <v>1450</v>
          </cell>
          <cell r="G4">
            <v>1354</v>
          </cell>
          <cell r="H4">
            <v>748</v>
          </cell>
          <cell r="I4">
            <v>786</v>
          </cell>
          <cell r="J4">
            <v>636</v>
          </cell>
          <cell r="K4">
            <v>656</v>
          </cell>
          <cell r="L4">
            <v>2354</v>
          </cell>
          <cell r="M4">
            <v>2394</v>
          </cell>
          <cell r="N4">
            <v>1599</v>
          </cell>
          <cell r="O4">
            <v>1683</v>
          </cell>
          <cell r="P4">
            <v>432</v>
          </cell>
          <cell r="Q4">
            <v>441</v>
          </cell>
          <cell r="R4">
            <v>423</v>
          </cell>
          <cell r="S4">
            <v>383</v>
          </cell>
          <cell r="T4">
            <v>6</v>
          </cell>
          <cell r="U4">
            <v>13</v>
          </cell>
          <cell r="V4">
            <v>6</v>
          </cell>
          <cell r="W4">
            <v>13</v>
          </cell>
          <cell r="X4">
            <v>899</v>
          </cell>
          <cell r="Y4">
            <v>913</v>
          </cell>
          <cell r="Z4">
            <v>141</v>
          </cell>
          <cell r="AA4">
            <v>149</v>
          </cell>
          <cell r="AB4">
            <v>103</v>
          </cell>
          <cell r="AC4">
            <v>94</v>
          </cell>
          <cell r="AD4">
            <v>217</v>
          </cell>
          <cell r="AE4">
            <v>287</v>
          </cell>
          <cell r="AF4">
            <v>240</v>
          </cell>
          <cell r="AG4">
            <v>243</v>
          </cell>
          <cell r="AH4">
            <v>120</v>
          </cell>
          <cell r="AI4">
            <v>131</v>
          </cell>
          <cell r="AJ4">
            <v>82</v>
          </cell>
          <cell r="AK4">
            <v>83</v>
          </cell>
          <cell r="AL4">
            <v>28</v>
          </cell>
          <cell r="AM4">
            <v>38</v>
          </cell>
          <cell r="AN4">
            <v>42</v>
          </cell>
          <cell r="AO4">
            <v>28</v>
          </cell>
          <cell r="AP4">
            <v>2</v>
          </cell>
          <cell r="AQ4">
            <v>1</v>
          </cell>
          <cell r="AR4">
            <v>2</v>
          </cell>
          <cell r="AS4">
            <v>1</v>
          </cell>
          <cell r="AT4">
            <v>2874</v>
          </cell>
          <cell r="AU4">
            <v>2691</v>
          </cell>
          <cell r="AV4">
            <v>156</v>
          </cell>
          <cell r="AW4">
            <v>159</v>
          </cell>
          <cell r="AX4">
            <v>134</v>
          </cell>
          <cell r="AY4">
            <v>122</v>
          </cell>
          <cell r="AZ4">
            <v>166</v>
          </cell>
          <cell r="BA4">
            <v>150</v>
          </cell>
          <cell r="BB4">
            <v>152</v>
          </cell>
          <cell r="BC4">
            <v>131</v>
          </cell>
          <cell r="BD4">
            <v>935</v>
          </cell>
          <cell r="BE4">
            <v>902</v>
          </cell>
          <cell r="BF4">
            <v>596</v>
          </cell>
          <cell r="BG4">
            <v>574</v>
          </cell>
          <cell r="BH4">
            <v>95</v>
          </cell>
          <cell r="BI4">
            <v>111</v>
          </cell>
          <cell r="BJ4">
            <v>189</v>
          </cell>
          <cell r="BK4">
            <v>161</v>
          </cell>
          <cell r="BL4">
            <v>1</v>
          </cell>
          <cell r="BM4">
            <v>0</v>
          </cell>
          <cell r="BN4">
            <v>1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январь-сентябрь 2025</v>
          </cell>
        </row>
        <row r="4">
          <cell r="B4">
            <v>3211</v>
          </cell>
          <cell r="C4">
            <v>2978</v>
          </cell>
          <cell r="D4">
            <v>589</v>
          </cell>
          <cell r="E4">
            <v>490</v>
          </cell>
          <cell r="F4">
            <v>541</v>
          </cell>
          <cell r="G4">
            <v>445</v>
          </cell>
          <cell r="H4">
            <v>23</v>
          </cell>
          <cell r="I4">
            <v>33</v>
          </cell>
          <cell r="J4">
            <v>10</v>
          </cell>
          <cell r="K4">
            <v>23</v>
          </cell>
          <cell r="L4">
            <v>694</v>
          </cell>
          <cell r="M4">
            <v>612</v>
          </cell>
          <cell r="N4">
            <v>422</v>
          </cell>
          <cell r="O4">
            <v>386</v>
          </cell>
          <cell r="P4">
            <v>75</v>
          </cell>
          <cell r="Q4">
            <v>70</v>
          </cell>
          <cell r="R4">
            <v>155</v>
          </cell>
          <cell r="S4">
            <v>187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4480</v>
          </cell>
          <cell r="Y4">
            <v>4141</v>
          </cell>
          <cell r="Z4">
            <v>428</v>
          </cell>
          <cell r="AA4">
            <v>380</v>
          </cell>
          <cell r="AB4">
            <v>373</v>
          </cell>
          <cell r="AC4">
            <v>341</v>
          </cell>
          <cell r="AD4">
            <v>289</v>
          </cell>
          <cell r="AE4">
            <v>294</v>
          </cell>
          <cell r="AF4">
            <v>207</v>
          </cell>
          <cell r="AG4">
            <v>261</v>
          </cell>
          <cell r="AH4">
            <v>968</v>
          </cell>
          <cell r="AI4">
            <v>878</v>
          </cell>
          <cell r="AJ4">
            <v>746</v>
          </cell>
          <cell r="AK4">
            <v>762</v>
          </cell>
          <cell r="AL4">
            <v>120</v>
          </cell>
          <cell r="AM4">
            <v>119</v>
          </cell>
          <cell r="AN4">
            <v>135</v>
          </cell>
          <cell r="AO4">
            <v>113</v>
          </cell>
          <cell r="AP4">
            <v>4</v>
          </cell>
          <cell r="AQ4">
            <v>10</v>
          </cell>
          <cell r="AR4">
            <v>4</v>
          </cell>
          <cell r="AS4">
            <v>11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январь-сентябрь 2025</v>
          </cell>
        </row>
        <row r="4">
          <cell r="B4">
            <v>6439</v>
          </cell>
          <cell r="C4">
            <v>6402</v>
          </cell>
          <cell r="D4">
            <v>3606</v>
          </cell>
          <cell r="E4">
            <v>3710</v>
          </cell>
          <cell r="F4">
            <v>1014</v>
          </cell>
          <cell r="G4">
            <v>1044</v>
          </cell>
          <cell r="H4">
            <v>993</v>
          </cell>
          <cell r="I4">
            <v>988</v>
          </cell>
          <cell r="J4">
            <v>219</v>
          </cell>
          <cell r="K4">
            <v>218</v>
          </cell>
          <cell r="L4">
            <v>427</v>
          </cell>
          <cell r="M4">
            <v>391</v>
          </cell>
          <cell r="N4">
            <v>305</v>
          </cell>
          <cell r="O4">
            <v>283</v>
          </cell>
          <cell r="P4">
            <v>15</v>
          </cell>
          <cell r="Q4">
            <v>10</v>
          </cell>
          <cell r="R4">
            <v>1603</v>
          </cell>
          <cell r="S4">
            <v>1944</v>
          </cell>
          <cell r="T4">
            <v>23</v>
          </cell>
          <cell r="U4">
            <v>37</v>
          </cell>
          <cell r="V4">
            <v>407</v>
          </cell>
          <cell r="W4">
            <v>486</v>
          </cell>
          <cell r="X4">
            <v>158</v>
          </cell>
          <cell r="Y4">
            <v>158</v>
          </cell>
          <cell r="Z4">
            <v>673</v>
          </cell>
          <cell r="AA4">
            <v>621</v>
          </cell>
          <cell r="AB4">
            <v>30</v>
          </cell>
          <cell r="AC4">
            <v>28</v>
          </cell>
          <cell r="AD4">
            <v>100</v>
          </cell>
          <cell r="AE4">
            <v>108</v>
          </cell>
          <cell r="AF4">
            <v>100</v>
          </cell>
          <cell r="AG4">
            <v>109</v>
          </cell>
          <cell r="AH4">
            <v>1</v>
          </cell>
          <cell r="AI4">
            <v>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январь-сентябрь 2025</v>
          </cell>
        </row>
        <row r="4">
          <cell r="B4">
            <v>258</v>
          </cell>
          <cell r="C4">
            <v>219</v>
          </cell>
          <cell r="D4">
            <v>6</v>
          </cell>
          <cell r="E4">
            <v>5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434</v>
          </cell>
          <cell r="K4">
            <v>564</v>
          </cell>
          <cell r="L4">
            <v>4</v>
          </cell>
          <cell r="M4">
            <v>5</v>
          </cell>
          <cell r="N4">
            <v>6</v>
          </cell>
          <cell r="O4">
            <v>10</v>
          </cell>
          <cell r="P4">
            <v>13</v>
          </cell>
          <cell r="Q4">
            <v>10</v>
          </cell>
          <cell r="R4">
            <v>403</v>
          </cell>
          <cell r="S4">
            <v>684</v>
          </cell>
          <cell r="T4">
            <v>0</v>
          </cell>
          <cell r="U4">
            <v>0</v>
          </cell>
          <cell r="V4">
            <v>0</v>
          </cell>
          <cell r="W4">
            <v>11</v>
          </cell>
          <cell r="X4">
            <v>0</v>
          </cell>
          <cell r="Y4">
            <v>2</v>
          </cell>
          <cell r="Z4">
            <v>4</v>
          </cell>
          <cell r="AA4">
            <v>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3</v>
          </cell>
          <cell r="AI4">
            <v>2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72</v>
          </cell>
          <cell r="AS4">
            <v>85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81</v>
          </cell>
          <cell r="AY4">
            <v>47</v>
          </cell>
          <cell r="AZ4">
            <v>0</v>
          </cell>
          <cell r="BA4">
            <v>0</v>
          </cell>
          <cell r="BB4">
            <v>60</v>
          </cell>
          <cell r="BC4">
            <v>78</v>
          </cell>
          <cell r="BD4">
            <v>0</v>
          </cell>
          <cell r="BE4">
            <v>0</v>
          </cell>
          <cell r="BF4">
            <v>178</v>
          </cell>
          <cell r="BG4">
            <v>183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12</v>
          </cell>
          <cell r="BW4">
            <v>6</v>
          </cell>
          <cell r="BX4">
            <v>81</v>
          </cell>
          <cell r="BY4">
            <v>82</v>
          </cell>
          <cell r="BZ4">
            <v>100</v>
          </cell>
          <cell r="CA4">
            <v>121</v>
          </cell>
          <cell r="CB4">
            <v>174</v>
          </cell>
          <cell r="CC4">
            <v>115</v>
          </cell>
          <cell r="CD4">
            <v>2</v>
          </cell>
          <cell r="CE4">
            <v>2</v>
          </cell>
          <cell r="CF4">
            <v>4</v>
          </cell>
          <cell r="CG4">
            <v>1</v>
          </cell>
          <cell r="CH4">
            <v>0</v>
          </cell>
          <cell r="CI4">
            <v>0</v>
          </cell>
          <cell r="CJ4">
            <v>5</v>
          </cell>
          <cell r="CK4">
            <v>2</v>
          </cell>
          <cell r="CL4">
            <v>9</v>
          </cell>
          <cell r="CM4">
            <v>3</v>
          </cell>
          <cell r="CN4">
            <v>14</v>
          </cell>
          <cell r="CO4">
            <v>19</v>
          </cell>
          <cell r="CP4">
            <v>46</v>
          </cell>
          <cell r="CQ4">
            <v>32</v>
          </cell>
          <cell r="CR4">
            <v>0</v>
          </cell>
          <cell r="CS4">
            <v>0</v>
          </cell>
          <cell r="CT4">
            <v>0</v>
          </cell>
          <cell r="CU4">
            <v>1</v>
          </cell>
          <cell r="CV4">
            <v>0</v>
          </cell>
          <cell r="CW4">
            <v>0</v>
          </cell>
          <cell r="CX4">
            <v>6</v>
          </cell>
          <cell r="CY4">
            <v>0</v>
          </cell>
          <cell r="CZ4">
            <v>1</v>
          </cell>
          <cell r="DA4">
            <v>3</v>
          </cell>
          <cell r="DB4">
            <v>5</v>
          </cell>
          <cell r="DC4">
            <v>6</v>
          </cell>
          <cell r="DD4">
            <v>5</v>
          </cell>
          <cell r="DE4">
            <v>5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3</v>
          </cell>
          <cell r="DS4">
            <v>6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10</v>
          </cell>
          <cell r="EC4">
            <v>10</v>
          </cell>
          <cell r="ED4">
            <v>3</v>
          </cell>
          <cell r="EE4">
            <v>1</v>
          </cell>
          <cell r="EF4">
            <v>1</v>
          </cell>
          <cell r="EG4">
            <v>3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1ABC4BBE-C669-43E2-BD5C-418D17B6CE4F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28" xr16:uid="{615913BE-DECD-4B02-8594-BA7D0AF1AD5D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6" xr16:uid="{E7B33AFD-AF15-456A-AE21-041A21FC7E2A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2" xr16:uid="{846C4BB9-5931-4801-BCBB-23066F0C36F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29" xr16:uid="{1ADEFFFE-64EC-42E9-A811-920E04AA8E08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72310A34-7C1C-4162-A88D-3FF864B1AE6D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0D9D1B0E-AB41-45AC-B858-95E79804638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A3336FB5-6104-4963-888E-800477CE2762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2" xr16:uid="{801D3F67-EFBF-4A14-8505-6286EA681362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30" xr16:uid="{9957DB45-CD95-434F-9E2C-6EE799C631E4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3" xr16:uid="{702D82AB-D50C-490E-8484-BF72CDDF1159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233C76E6-4AE1-42EE-A083-6683F4AC4B25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67ED023B-7EB7-4D0E-AC98-F51F7094BDD4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3" xr16:uid="{435799C3-9768-43BA-B5D7-680D3DDF7A16}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7" xr16:uid="{D90C5906-BCCA-4851-86F0-3FF806244BD0}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5" xr16:uid="{10E10577-3CD6-4D02-B5D5-B6BCFE93B9C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1" xr16:uid="{DB4B37F0-D4F3-4F38-A58E-D4A37E2BAE9A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8" xr16:uid="{00000000-0016-0000-0100-000000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1" xr16:uid="{9E2F2383-79D5-4A1E-B791-C60BA20BADF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.xml"/><Relationship Id="rId3" Type="http://schemas.openxmlformats.org/officeDocument/2006/relationships/queryTable" Target="../queryTables/queryTable13.xml"/><Relationship Id="rId7" Type="http://schemas.openxmlformats.org/officeDocument/2006/relationships/queryTable" Target="../queryTables/queryTable17.xml"/><Relationship Id="rId12" Type="http://schemas.openxmlformats.org/officeDocument/2006/relationships/queryTable" Target="../queryTables/queryTable22.xml"/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6.xml"/><Relationship Id="rId11" Type="http://schemas.openxmlformats.org/officeDocument/2006/relationships/queryTable" Target="../queryTables/queryTable21.xml"/><Relationship Id="rId5" Type="http://schemas.openxmlformats.org/officeDocument/2006/relationships/queryTable" Target="../queryTables/queryTable15.xml"/><Relationship Id="rId10" Type="http://schemas.openxmlformats.org/officeDocument/2006/relationships/queryTable" Target="../queryTables/queryTable20.xml"/><Relationship Id="rId4" Type="http://schemas.openxmlformats.org/officeDocument/2006/relationships/queryTable" Target="../queryTables/queryTable14.xml"/><Relationship Id="rId9" Type="http://schemas.openxmlformats.org/officeDocument/2006/relationships/queryTable" Target="../queryTables/query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9.xml"/><Relationship Id="rId3" Type="http://schemas.openxmlformats.org/officeDocument/2006/relationships/queryTable" Target="../queryTables/queryTable24.xml"/><Relationship Id="rId7" Type="http://schemas.openxmlformats.org/officeDocument/2006/relationships/queryTable" Target="../queryTables/queryTable28.xml"/><Relationship Id="rId12" Type="http://schemas.openxmlformats.org/officeDocument/2006/relationships/queryTable" Target="../queryTables/queryTable33.xml"/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7.xml"/><Relationship Id="rId11" Type="http://schemas.openxmlformats.org/officeDocument/2006/relationships/queryTable" Target="../queryTables/queryTable32.xml"/><Relationship Id="rId5" Type="http://schemas.openxmlformats.org/officeDocument/2006/relationships/queryTable" Target="../queryTables/queryTable26.xml"/><Relationship Id="rId10" Type="http://schemas.openxmlformats.org/officeDocument/2006/relationships/queryTable" Target="../queryTables/queryTable31.xml"/><Relationship Id="rId4" Type="http://schemas.openxmlformats.org/officeDocument/2006/relationships/queryTable" Target="../queryTables/queryTable25.xml"/><Relationship Id="rId9" Type="http://schemas.openxmlformats.org/officeDocument/2006/relationships/queryTable" Target="../queryTables/queryTable3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январь-сентябрь 2025</v>
      </c>
      <c r="B1" s="72"/>
      <c r="C1" s="72"/>
      <c r="D1" s="72"/>
      <c r="E1" s="72"/>
    </row>
    <row r="2" spans="1:5" s="31" customFormat="1" ht="22.5" customHeight="1" x14ac:dyDescent="0.2">
      <c r="A2" s="76" t="s">
        <v>196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67">
        <v>2025</v>
      </c>
      <c r="D3" s="67">
        <v>2024</v>
      </c>
      <c r="E3" s="67" t="s">
        <v>93</v>
      </c>
    </row>
    <row r="4" spans="1:5" s="31" customFormat="1" ht="45" customHeight="1" x14ac:dyDescent="0.2">
      <c r="A4" s="75" t="s">
        <v>197</v>
      </c>
      <c r="B4" s="75"/>
      <c r="C4" s="58">
        <f>'[5]Республика Алтай'!B4</f>
        <v>6439</v>
      </c>
      <c r="D4" s="58">
        <f>'[5]Республика Алтай'!C4</f>
        <v>6402</v>
      </c>
      <c r="E4" s="59">
        <f t="shared" ref="E4:E15" si="0">C4*100/D4-100</f>
        <v>0.57794439237737549</v>
      </c>
    </row>
    <row r="5" spans="1:5" s="31" customFormat="1" ht="36" customHeight="1" x14ac:dyDescent="0.2">
      <c r="A5" s="75" t="s">
        <v>198</v>
      </c>
      <c r="B5" s="75"/>
      <c r="C5" s="58">
        <f>'[5]Республика Алтай'!D4</f>
        <v>3606</v>
      </c>
      <c r="D5" s="58">
        <f>'[5]Республика Алтай'!E4</f>
        <v>3710</v>
      </c>
      <c r="E5" s="59">
        <f t="shared" si="0"/>
        <v>-2.8032345013477027</v>
      </c>
    </row>
    <row r="6" spans="1:5" s="31" customFormat="1" ht="32.25" customHeight="1" x14ac:dyDescent="0.2">
      <c r="A6" s="75" t="s">
        <v>199</v>
      </c>
      <c r="B6" s="75"/>
      <c r="C6" s="58">
        <f>'[5]Республика Алтай'!F4</f>
        <v>1014</v>
      </c>
      <c r="D6" s="58">
        <f>'[5]Республика Алтай'!G4</f>
        <v>1044</v>
      </c>
      <c r="E6" s="59">
        <f t="shared" si="0"/>
        <v>-2.8735632183907995</v>
      </c>
    </row>
    <row r="7" spans="1:5" s="31" customFormat="1" ht="32.25" customHeight="1" x14ac:dyDescent="0.2">
      <c r="A7" s="77" t="s">
        <v>200</v>
      </c>
      <c r="B7" s="78"/>
      <c r="C7" s="58">
        <f>'[5]Республика Алтай'!H4</f>
        <v>993</v>
      </c>
      <c r="D7" s="58">
        <f>'[5]Республика Алтай'!I4</f>
        <v>988</v>
      </c>
      <c r="E7" s="59">
        <f t="shared" si="0"/>
        <v>0.50607287449392402</v>
      </c>
    </row>
    <row r="8" spans="1:5" s="31" customFormat="1" ht="32.25" customHeight="1" x14ac:dyDescent="0.2">
      <c r="A8" s="75" t="s">
        <v>201</v>
      </c>
      <c r="B8" s="75"/>
      <c r="C8" s="58">
        <f>'[5]Республика Алтай'!J4</f>
        <v>219</v>
      </c>
      <c r="D8" s="58">
        <f>'[5]Республика Алтай'!K4</f>
        <v>218</v>
      </c>
      <c r="E8" s="59">
        <f t="shared" si="0"/>
        <v>0.45871559633027914</v>
      </c>
    </row>
    <row r="9" spans="1:5" s="31" customFormat="1" ht="20.25" customHeight="1" x14ac:dyDescent="0.2">
      <c r="A9" s="75" t="s">
        <v>202</v>
      </c>
      <c r="B9" s="75"/>
      <c r="C9" s="58">
        <f>'[5]Республика Алтай'!L4</f>
        <v>427</v>
      </c>
      <c r="D9" s="58">
        <f>'[5]Республика Алтай'!M4</f>
        <v>391</v>
      </c>
      <c r="E9" s="59">
        <f t="shared" si="0"/>
        <v>9.2071611253196863</v>
      </c>
    </row>
    <row r="10" spans="1:5" ht="19.5" customHeight="1" x14ac:dyDescent="0.2">
      <c r="A10" s="60"/>
      <c r="B10" s="60" t="s">
        <v>101</v>
      </c>
      <c r="C10" s="61">
        <f>C9/C8*100</f>
        <v>194.97716894977168</v>
      </c>
      <c r="D10" s="61">
        <f>D9/D8*100</f>
        <v>179.35779816513761</v>
      </c>
      <c r="E10" s="62">
        <f>C10*100/D10-100</f>
        <v>8.708498289131029</v>
      </c>
    </row>
    <row r="11" spans="1:5" s="31" customFormat="1" ht="45" customHeight="1" x14ac:dyDescent="0.2">
      <c r="A11" s="77" t="s">
        <v>203</v>
      </c>
      <c r="B11" s="78"/>
      <c r="C11" s="58">
        <f>'[5]Республика Алтай'!N4</f>
        <v>305</v>
      </c>
      <c r="D11" s="58">
        <f>'[5]Республика Алтай'!O4</f>
        <v>283</v>
      </c>
      <c r="E11" s="59">
        <f t="shared" si="0"/>
        <v>7.7738515901060055</v>
      </c>
    </row>
    <row r="12" spans="1:5" s="31" customFormat="1" ht="39" customHeight="1" x14ac:dyDescent="0.2">
      <c r="A12" s="75" t="s">
        <v>204</v>
      </c>
      <c r="B12" s="75"/>
      <c r="C12" s="58">
        <f>'[5]Республика Алтай'!P4</f>
        <v>15</v>
      </c>
      <c r="D12" s="58">
        <f>'[5]Республика Алтай'!Q4</f>
        <v>10</v>
      </c>
      <c r="E12" s="59">
        <f t="shared" si="0"/>
        <v>50</v>
      </c>
    </row>
    <row r="13" spans="1:5" s="31" customFormat="1" ht="33.75" customHeight="1" x14ac:dyDescent="0.2">
      <c r="A13" s="75" t="s">
        <v>205</v>
      </c>
      <c r="B13" s="75"/>
      <c r="C13" s="58">
        <f>'[5]Республика Алтай'!R4</f>
        <v>1603</v>
      </c>
      <c r="D13" s="58">
        <f>'[5]Республика Алтай'!S4</f>
        <v>1944</v>
      </c>
      <c r="E13" s="59">
        <f t="shared" si="0"/>
        <v>-17.541152263374485</v>
      </c>
    </row>
    <row r="14" spans="1:5" s="31" customFormat="1" ht="32.25" customHeight="1" x14ac:dyDescent="0.2">
      <c r="A14" s="79" t="s">
        <v>206</v>
      </c>
      <c r="B14" s="79"/>
      <c r="C14" s="58">
        <f>'[5]Республика Алтай'!T4</f>
        <v>23</v>
      </c>
      <c r="D14" s="58">
        <f>'[5]Республика Алтай'!U4</f>
        <v>37</v>
      </c>
      <c r="E14" s="59">
        <f t="shared" si="0"/>
        <v>-37.837837837837839</v>
      </c>
    </row>
    <row r="15" spans="1:5" s="31" customFormat="1" ht="32.25" customHeight="1" x14ac:dyDescent="0.2">
      <c r="A15" s="75" t="s">
        <v>207</v>
      </c>
      <c r="B15" s="75"/>
      <c r="C15" s="58">
        <f>'[5]Республика Алтай'!V4</f>
        <v>407</v>
      </c>
      <c r="D15" s="58">
        <f>'[5]Республика Алтай'!W4</f>
        <v>486</v>
      </c>
      <c r="E15" s="59">
        <f t="shared" si="0"/>
        <v>-16.255144032921805</v>
      </c>
    </row>
    <row r="16" spans="1:5" s="31" customFormat="1" ht="27" customHeight="1" x14ac:dyDescent="0.2">
      <c r="A16" s="80" t="s">
        <v>208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67">
        <v>2025</v>
      </c>
      <c r="D17" s="67">
        <v>2024</v>
      </c>
      <c r="E17" s="67" t="s">
        <v>93</v>
      </c>
    </row>
    <row r="18" spans="1:5" s="31" customFormat="1" ht="20.25" customHeight="1" x14ac:dyDescent="0.2">
      <c r="A18" s="75" t="s">
        <v>209</v>
      </c>
      <c r="B18" s="75"/>
      <c r="C18" s="58">
        <f>'[5]Республика Алтай'!X4</f>
        <v>158</v>
      </c>
      <c r="D18" s="58">
        <f>'[5]Республика Алтай'!Y4</f>
        <v>158</v>
      </c>
      <c r="E18" s="59">
        <f t="shared" ref="E18:E22" si="1">C18*100/D18-100</f>
        <v>0</v>
      </c>
    </row>
    <row r="19" spans="1:5" s="31" customFormat="1" ht="20.25" customHeight="1" x14ac:dyDescent="0.2">
      <c r="A19" s="77" t="s">
        <v>94</v>
      </c>
      <c r="B19" s="78"/>
      <c r="C19" s="58">
        <f>'[5]Республика Алтай'!Z4</f>
        <v>673</v>
      </c>
      <c r="D19" s="58">
        <f>'[5]Республика Алтай'!AA4</f>
        <v>621</v>
      </c>
      <c r="E19" s="59">
        <f t="shared" si="1"/>
        <v>8.373590982286629</v>
      </c>
    </row>
    <row r="20" spans="1:5" s="31" customFormat="1" ht="20.25" customHeight="1" x14ac:dyDescent="0.2">
      <c r="A20" s="77" t="s">
        <v>95</v>
      </c>
      <c r="B20" s="78"/>
      <c r="C20" s="58">
        <f>'[5]Республика Алтай'!AB4</f>
        <v>30</v>
      </c>
      <c r="D20" s="58">
        <f>'[5]Республика Алтай'!AC4</f>
        <v>28</v>
      </c>
      <c r="E20" s="59">
        <f t="shared" si="1"/>
        <v>7.1428571428571388</v>
      </c>
    </row>
    <row r="21" spans="1:5" s="31" customFormat="1" ht="20.25" customHeight="1" x14ac:dyDescent="0.2">
      <c r="A21" s="75" t="s">
        <v>99</v>
      </c>
      <c r="B21" s="75"/>
      <c r="C21" s="58">
        <f>'[5]Республика Алтай'!AD4</f>
        <v>100</v>
      </c>
      <c r="D21" s="58">
        <f>'[5]Республика Алтай'!AE4</f>
        <v>108</v>
      </c>
      <c r="E21" s="59">
        <f t="shared" si="1"/>
        <v>-7.4074074074074048</v>
      </c>
    </row>
    <row r="22" spans="1:5" s="31" customFormat="1" ht="33.75" customHeight="1" x14ac:dyDescent="0.2">
      <c r="A22" s="75" t="s">
        <v>210</v>
      </c>
      <c r="B22" s="75"/>
      <c r="C22" s="58">
        <f>'[5]Республика Алтай'!AF4</f>
        <v>100</v>
      </c>
      <c r="D22" s="58">
        <f>'[5]Республика Алтай'!AG4</f>
        <v>109</v>
      </c>
      <c r="E22" s="59">
        <f t="shared" si="1"/>
        <v>-8.2568807339449535</v>
      </c>
    </row>
    <row r="23" spans="1:5" ht="19.5" customHeight="1" x14ac:dyDescent="0.2">
      <c r="A23" s="60"/>
      <c r="B23" s="60" t="s">
        <v>101</v>
      </c>
      <c r="C23" s="61">
        <f>C22/C21*100</f>
        <v>100</v>
      </c>
      <c r="D23" s="61">
        <f>D22/D21*100</f>
        <v>100.92592592592592</v>
      </c>
      <c r="E23" s="62">
        <f>C23*100/D23-100</f>
        <v>-0.91743119266054407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1</v>
      </c>
      <c r="D24" s="58">
        <f>'[5]Республика Алтай'!AI4</f>
        <v>3</v>
      </c>
      <c r="E24" s="59">
        <f t="shared" ref="E24" si="2">C24*100/D24-100</f>
        <v>-66.666666666666657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topLeftCell="A28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январь-сентябрь 2025</v>
      </c>
      <c r="B1" s="81"/>
      <c r="C1" s="81"/>
      <c r="D1" s="81"/>
      <c r="E1" s="81"/>
    </row>
    <row r="2" spans="1:5" s="31" customFormat="1" ht="15.75" customHeight="1" x14ac:dyDescent="0.2">
      <c r="A2" s="80" t="s">
        <v>283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67">
        <v>2025</v>
      </c>
      <c r="D3" s="67">
        <v>2024</v>
      </c>
      <c r="E3" s="67" t="s">
        <v>93</v>
      </c>
    </row>
    <row r="4" spans="1:5" s="31" customFormat="1" ht="20.25" customHeight="1" x14ac:dyDescent="0.2">
      <c r="A4" s="75" t="s">
        <v>284</v>
      </c>
      <c r="B4" s="75"/>
      <c r="C4" s="58">
        <f>'[6]Республика Алтай'!B4+'[6]Республика Алтай'!D4+'[6]Республика Алтай'!F4+'[6]Республика Алтай'!H4</f>
        <v>266</v>
      </c>
      <c r="D4" s="58">
        <f>'[6]Республика Алтай'!C4+'[6]Республика Алтай'!E4+'[6]Республика Алтай'!G4+'[6]Республика Алтай'!I4</f>
        <v>226</v>
      </c>
      <c r="E4" s="59">
        <f t="shared" ref="E4:E51" si="0">C4*100/D4-100</f>
        <v>17.69911504424779</v>
      </c>
    </row>
    <row r="5" spans="1:5" s="31" customFormat="1" ht="20.25" customHeight="1" x14ac:dyDescent="0.2">
      <c r="A5" s="77" t="s">
        <v>285</v>
      </c>
      <c r="B5" s="78"/>
      <c r="C5" s="58">
        <f>'[6]Республика Алтай'!J4+'[6]Республика Алтай'!L4+'[6]Республика Алтай'!N4+'[6]Республика Алтай'!P4</f>
        <v>457</v>
      </c>
      <c r="D5" s="58">
        <f>'[6]Республика Алтай'!K4+'[6]Республика Алтай'!M4+'[6]Республика Алтай'!O4+'[6]Республика Алтай'!Q4</f>
        <v>589</v>
      </c>
      <c r="E5" s="59">
        <f t="shared" si="0"/>
        <v>-22.410865874363324</v>
      </c>
    </row>
    <row r="6" spans="1:5" s="31" customFormat="1" ht="20.25" customHeight="1" x14ac:dyDescent="0.2">
      <c r="A6" s="77" t="s">
        <v>286</v>
      </c>
      <c r="B6" s="78"/>
      <c r="C6" s="58">
        <f>'[6]Республика Алтай'!R4+'[6]Республика Алтай'!T4+'[6]Республика Алтай'!V4+'[6]Республика Алтай'!X4</f>
        <v>403</v>
      </c>
      <c r="D6" s="58">
        <f>'[6]Республика Алтай'!S4+'[6]Республика Алтай'!U4+'[6]Республика Алтай'!W4+'[6]Республика Алтай'!Y4</f>
        <v>697</v>
      </c>
      <c r="E6" s="59">
        <f t="shared" si="0"/>
        <v>-42.180774748923959</v>
      </c>
    </row>
    <row r="7" spans="1:5" s="31" customFormat="1" ht="20.25" customHeight="1" x14ac:dyDescent="0.2">
      <c r="A7" s="77" t="s">
        <v>287</v>
      </c>
      <c r="B7" s="78"/>
      <c r="C7" s="58">
        <f>'[6]Республика Алтай'!Z4+'[6]Республика Алтай'!AB4+'[6]Республика Алтай'!AD4+'[6]Республика Алтай'!AF4</f>
        <v>4</v>
      </c>
      <c r="D7" s="58">
        <f>'[6]Республика Алтай'!AA4+'[6]Республика Алтай'!AC4+'[6]Республика Алтай'!AE4+'[6]Республика Алтай'!AG4</f>
        <v>3</v>
      </c>
      <c r="E7" s="59">
        <f t="shared" si="0"/>
        <v>33.333333333333343</v>
      </c>
    </row>
    <row r="8" spans="1:5" s="31" customFormat="1" ht="20.25" x14ac:dyDescent="0.2">
      <c r="A8" s="77" t="s">
        <v>288</v>
      </c>
      <c r="B8" s="78"/>
      <c r="C8" s="58">
        <f>'[6]Республика Алтай'!AH4+'[6]Республика Алтай'!AJ4+'[6]Республика Алтай'!AL4</f>
        <v>3</v>
      </c>
      <c r="D8" s="58">
        <f>'[6]Республика Алтай'!AI4+'[6]Республика Алтай'!AK4+'[6]Республика Алтай'!AM4</f>
        <v>2</v>
      </c>
      <c r="E8" s="59">
        <f t="shared" si="0"/>
        <v>50</v>
      </c>
    </row>
    <row r="9" spans="1:5" s="31" customFormat="1" ht="20.25" x14ac:dyDescent="0.2">
      <c r="A9" s="77" t="s">
        <v>289</v>
      </c>
      <c r="B9" s="78"/>
      <c r="C9" s="58">
        <f>'[6]Республика Алтай'!AR4+'[6]Республика Алтай'!AT4</f>
        <v>72</v>
      </c>
      <c r="D9" s="58">
        <f>'[6]Республика Алтай'!AS4+'[6]Республика Алтай'!AU4</f>
        <v>85</v>
      </c>
      <c r="E9" s="59">
        <f t="shared" si="0"/>
        <v>-15.294117647058826</v>
      </c>
    </row>
    <row r="10" spans="1:5" s="31" customFormat="1" ht="20.25" x14ac:dyDescent="0.2">
      <c r="A10" s="77" t="s">
        <v>290</v>
      </c>
      <c r="B10" s="78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5" t="s">
        <v>291</v>
      </c>
      <c r="B12" s="75"/>
      <c r="C12" s="58">
        <f>'[6]Республика Алтай'!AV4+'[6]Республика Алтай'!AX4</f>
        <v>81</v>
      </c>
      <c r="D12" s="58">
        <f>'[6]Республика Алтай'!AW4+'[6]Республика Алтай'!AY4</f>
        <v>47</v>
      </c>
      <c r="E12" s="59">
        <f t="shared" si="0"/>
        <v>72.340425531914889</v>
      </c>
    </row>
    <row r="13" spans="1:5" s="31" customFormat="1" ht="20.25" x14ac:dyDescent="0.2">
      <c r="A13" s="77" t="s">
        <v>292</v>
      </c>
      <c r="B13" s="78"/>
      <c r="C13" s="58">
        <f>'[6]Республика Алтай'!AZ4+'[6]Республика Алтай'!BB4</f>
        <v>60</v>
      </c>
      <c r="D13" s="58">
        <f>'[6]Республика Алтай'!BA4+'[6]Республика Алтай'!BC4</f>
        <v>78</v>
      </c>
      <c r="E13" s="59">
        <f t="shared" si="0"/>
        <v>-23.07692307692308</v>
      </c>
    </row>
    <row r="14" spans="1:5" s="31" customFormat="1" ht="20.25" x14ac:dyDescent="0.2">
      <c r="A14" s="77" t="s">
        <v>293</v>
      </c>
      <c r="B14" s="78"/>
      <c r="C14" s="58">
        <f>'[6]Республика Алтай'!BD4+'[6]Республика Алтай'!BF4</f>
        <v>178</v>
      </c>
      <c r="D14" s="58">
        <f>'[6]Республика Алтай'!BE4+'[6]Республика Алтай'!BG4</f>
        <v>183</v>
      </c>
      <c r="E14" s="59">
        <f t="shared" si="0"/>
        <v>-2.7322404371584668</v>
      </c>
    </row>
    <row r="15" spans="1:5" s="31" customFormat="1" ht="20.25" x14ac:dyDescent="0.2">
      <c r="A15" s="77" t="s">
        <v>294</v>
      </c>
      <c r="B15" s="78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7" t="s">
        <v>295</v>
      </c>
      <c r="B16" s="78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1</v>
      </c>
      <c r="E16" s="59">
        <f t="shared" si="0"/>
        <v>-100</v>
      </c>
    </row>
    <row r="17" spans="1:5" s="31" customFormat="1" ht="20.25" x14ac:dyDescent="0.2">
      <c r="A17" s="77" t="s">
        <v>296</v>
      </c>
      <c r="B17" s="78"/>
      <c r="C17" s="58">
        <f>'[6]Республика Алтай'!BT4+'[6]Республика Алтай'!BV4</f>
        <v>12</v>
      </c>
      <c r="D17" s="58">
        <f>'[6]Республика Алтай'!BU4+'[6]Республика Алтай'!BW4</f>
        <v>6</v>
      </c>
      <c r="E17" s="59">
        <f t="shared" si="0"/>
        <v>100</v>
      </c>
    </row>
    <row r="18" spans="1:5" s="31" customFormat="1" ht="20.25" x14ac:dyDescent="0.2">
      <c r="A18" s="77" t="s">
        <v>297</v>
      </c>
      <c r="B18" s="78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5" t="s">
        <v>298</v>
      </c>
      <c r="B20" s="75"/>
      <c r="C20" s="58">
        <f>'[6]Республика Алтай'!BX4</f>
        <v>81</v>
      </c>
      <c r="D20" s="58">
        <f>'[6]Республика Алтай'!BY4</f>
        <v>82</v>
      </c>
      <c r="E20" s="59">
        <f t="shared" ref="E20:E22" si="1">C20*100/D20-100</f>
        <v>-1.2195121951219505</v>
      </c>
    </row>
    <row r="21" spans="1:5" s="31" customFormat="1" ht="20.25" customHeight="1" x14ac:dyDescent="0.2">
      <c r="A21" s="77" t="s">
        <v>299</v>
      </c>
      <c r="B21" s="78"/>
      <c r="C21" s="58">
        <f>'[6]Республика Алтай'!BZ4</f>
        <v>100</v>
      </c>
      <c r="D21" s="58">
        <f>'[6]Республика Алтай'!CA4</f>
        <v>121</v>
      </c>
      <c r="E21" s="59">
        <f t="shared" si="1"/>
        <v>-17.355371900826441</v>
      </c>
    </row>
    <row r="22" spans="1:5" s="31" customFormat="1" ht="20.25" customHeight="1" x14ac:dyDescent="0.2">
      <c r="A22" s="77" t="s">
        <v>300</v>
      </c>
      <c r="B22" s="78"/>
      <c r="C22" s="58">
        <f>'[6]Республика Алтай'!CB4</f>
        <v>174</v>
      </c>
      <c r="D22" s="58">
        <f>'[6]Республика Алтай'!CC4</f>
        <v>115</v>
      </c>
      <c r="E22" s="59">
        <f t="shared" si="1"/>
        <v>51.304347826086968</v>
      </c>
    </row>
    <row r="23" spans="1:5" s="31" customFormat="1" ht="20.25" customHeight="1" x14ac:dyDescent="0.2">
      <c r="A23" s="75" t="s">
        <v>301</v>
      </c>
      <c r="B23" s="75"/>
      <c r="C23" s="58">
        <f>'[6]Республика Алтай'!CD4</f>
        <v>2</v>
      </c>
      <c r="D23" s="58">
        <f>'[6]Республика Алтай'!CE4</f>
        <v>2</v>
      </c>
      <c r="E23" s="59">
        <f t="shared" si="0"/>
        <v>0</v>
      </c>
    </row>
    <row r="24" spans="1:5" s="31" customFormat="1" ht="20.25" customHeight="1" x14ac:dyDescent="0.2">
      <c r="A24" s="75" t="s">
        <v>302</v>
      </c>
      <c r="B24" s="75"/>
      <c r="C24" s="58">
        <f>'[6]Республика Алтай'!CF4</f>
        <v>4</v>
      </c>
      <c r="D24" s="58">
        <f>'[6]Республика Алтай'!CG4</f>
        <v>1</v>
      </c>
      <c r="E24" s="59">
        <f t="shared" si="0"/>
        <v>300</v>
      </c>
    </row>
    <row r="25" spans="1:5" s="31" customFormat="1" ht="20.25" customHeight="1" x14ac:dyDescent="0.2">
      <c r="A25" s="77" t="s">
        <v>303</v>
      </c>
      <c r="B25" s="78"/>
      <c r="C25" s="58">
        <f>'[6]Республика Алтай'!CJ4</f>
        <v>5</v>
      </c>
      <c r="D25" s="58">
        <f>'[6]Республика Алтай'!CK4</f>
        <v>2</v>
      </c>
      <c r="E25" s="59">
        <f t="shared" si="0"/>
        <v>150</v>
      </c>
    </row>
    <row r="26" spans="1:5" s="31" customFormat="1" ht="20.25" customHeight="1" x14ac:dyDescent="0.2">
      <c r="A26" s="77" t="s">
        <v>304</v>
      </c>
      <c r="B26" s="78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5" t="s">
        <v>305</v>
      </c>
      <c r="B28" s="75"/>
      <c r="C28" s="58">
        <f>'[6]Республика Алтай'!CL4</f>
        <v>9</v>
      </c>
      <c r="D28" s="58">
        <f>'[6]Республика Алтай'!CM4</f>
        <v>3</v>
      </c>
      <c r="E28" s="59">
        <f t="shared" ref="E28:E30" si="2">C28*100/D28-100</f>
        <v>200</v>
      </c>
    </row>
    <row r="29" spans="1:5" s="31" customFormat="1" ht="20.25" customHeight="1" x14ac:dyDescent="0.2">
      <c r="A29" s="77" t="s">
        <v>306</v>
      </c>
      <c r="B29" s="78"/>
      <c r="C29" s="58">
        <f>'[6]Республика Алтай'!CN4</f>
        <v>14</v>
      </c>
      <c r="D29" s="58">
        <f>'[6]Республика Алтай'!CO4</f>
        <v>19</v>
      </c>
      <c r="E29" s="59">
        <f t="shared" si="2"/>
        <v>-26.315789473684205</v>
      </c>
    </row>
    <row r="30" spans="1:5" s="31" customFormat="1" ht="20.25" customHeight="1" x14ac:dyDescent="0.2">
      <c r="A30" s="77" t="s">
        <v>307</v>
      </c>
      <c r="B30" s="78"/>
      <c r="C30" s="58">
        <f>'[6]Республика Алтай'!CP4</f>
        <v>46</v>
      </c>
      <c r="D30" s="58">
        <f>'[6]Республика Алтай'!CQ4</f>
        <v>32</v>
      </c>
      <c r="E30" s="59">
        <f t="shared" si="2"/>
        <v>43.75</v>
      </c>
    </row>
    <row r="31" spans="1:5" s="31" customFormat="1" ht="20.25" customHeight="1" x14ac:dyDescent="0.2">
      <c r="A31" s="75" t="s">
        <v>308</v>
      </c>
      <c r="B31" s="75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7" t="s">
        <v>309</v>
      </c>
      <c r="B32" s="78"/>
      <c r="C32" s="58">
        <f>'[6]Республика Алтай'!CT4</f>
        <v>0</v>
      </c>
      <c r="D32" s="58">
        <f>'[6]Республика Алтай'!CU4</f>
        <v>1</v>
      </c>
      <c r="E32" s="59">
        <f t="shared" si="0"/>
        <v>-100</v>
      </c>
    </row>
    <row r="33" spans="1:5" s="31" customFormat="1" ht="20.25" customHeight="1" x14ac:dyDescent="0.2">
      <c r="A33" s="77" t="s">
        <v>310</v>
      </c>
      <c r="B33" s="78"/>
      <c r="C33" s="58">
        <f>'[6]Республика Алтай'!CX4</f>
        <v>6</v>
      </c>
      <c r="D33" s="58">
        <f>'[6]Республика Алтай'!CY4</f>
        <v>0</v>
      </c>
      <c r="E33" s="59">
        <v>100</v>
      </c>
    </row>
    <row r="34" spans="1:5" s="31" customFormat="1" ht="20.25" customHeight="1" x14ac:dyDescent="0.2">
      <c r="A34" s="77" t="s">
        <v>311</v>
      </c>
      <c r="B34" s="78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5" t="s">
        <v>312</v>
      </c>
      <c r="B36" s="75"/>
      <c r="C36" s="58">
        <f>'[6]Республика Алтай'!CZ4</f>
        <v>1</v>
      </c>
      <c r="D36" s="58">
        <f>'[6]Республика Алтай'!DA4</f>
        <v>3</v>
      </c>
      <c r="E36" s="59">
        <f t="shared" ref="E36:E38" si="3">C36*100/D36-100</f>
        <v>-66.666666666666657</v>
      </c>
    </row>
    <row r="37" spans="1:5" s="31" customFormat="1" ht="20.25" customHeight="1" x14ac:dyDescent="0.2">
      <c r="A37" s="75" t="s">
        <v>313</v>
      </c>
      <c r="B37" s="75"/>
      <c r="C37" s="58">
        <f>'[6]Республика Алтай'!DB4</f>
        <v>5</v>
      </c>
      <c r="D37" s="58">
        <f>'[6]Республика Алтай'!DC4</f>
        <v>6</v>
      </c>
      <c r="E37" s="59">
        <f t="shared" si="3"/>
        <v>-16.666666666666671</v>
      </c>
    </row>
    <row r="38" spans="1:5" s="31" customFormat="1" ht="20.25" customHeight="1" x14ac:dyDescent="0.2">
      <c r="A38" s="75" t="s">
        <v>314</v>
      </c>
      <c r="B38" s="75"/>
      <c r="C38" s="58">
        <f>'[6]Республика Алтай'!DD4</f>
        <v>5</v>
      </c>
      <c r="D38" s="58">
        <f>'[6]Республика Алтай'!DE4</f>
        <v>5</v>
      </c>
      <c r="E38" s="59">
        <f t="shared" si="3"/>
        <v>0</v>
      </c>
    </row>
    <row r="39" spans="1:5" s="31" customFormat="1" ht="20.25" customHeight="1" x14ac:dyDescent="0.2">
      <c r="A39" s="75" t="s">
        <v>315</v>
      </c>
      <c r="B39" s="75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5" t="s">
        <v>316</v>
      </c>
      <c r="B40" s="75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5" t="s">
        <v>317</v>
      </c>
      <c r="B41" s="75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5" t="s">
        <v>318</v>
      </c>
      <c r="B42" s="75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5" t="s">
        <v>319</v>
      </c>
      <c r="B44" s="75"/>
      <c r="C44" s="58">
        <f>SUM(C4:C10)</f>
        <v>1205</v>
      </c>
      <c r="D44" s="58">
        <f>SUM(D4:D10)</f>
        <v>1602</v>
      </c>
      <c r="E44" s="59">
        <f t="shared" si="0"/>
        <v>-24.781523096129831</v>
      </c>
    </row>
    <row r="45" spans="1:5" s="31" customFormat="1" ht="20.25" x14ac:dyDescent="0.2">
      <c r="A45" s="75" t="s">
        <v>320</v>
      </c>
      <c r="B45" s="75"/>
      <c r="C45" s="58">
        <f>SUM(C12:C18)</f>
        <v>331</v>
      </c>
      <c r="D45" s="58">
        <f>SUM(D12:D18)</f>
        <v>315</v>
      </c>
      <c r="E45" s="59">
        <f t="shared" si="0"/>
        <v>5.0793650793650755</v>
      </c>
    </row>
    <row r="46" spans="1:5" s="31" customFormat="1" ht="20.25" customHeight="1" x14ac:dyDescent="0.2">
      <c r="A46" s="75" t="s">
        <v>321</v>
      </c>
      <c r="B46" s="75"/>
      <c r="C46" s="58">
        <f>SUM(C20:C26)</f>
        <v>366</v>
      </c>
      <c r="D46" s="58">
        <f>SUM(D20:D26)</f>
        <v>323</v>
      </c>
      <c r="E46" s="59">
        <f t="shared" si="0"/>
        <v>13.312693498452006</v>
      </c>
    </row>
    <row r="47" spans="1:5" s="31" customFormat="1" ht="20.25" customHeight="1" x14ac:dyDescent="0.2">
      <c r="A47" s="75" t="s">
        <v>322</v>
      </c>
      <c r="B47" s="75"/>
      <c r="C47" s="58">
        <f>SUM(C28:C34)</f>
        <v>75</v>
      </c>
      <c r="D47" s="58">
        <f>SUM(D28:D34)</f>
        <v>55</v>
      </c>
      <c r="E47" s="59">
        <f t="shared" si="0"/>
        <v>36.363636363636374</v>
      </c>
    </row>
    <row r="48" spans="1:5" s="31" customFormat="1" ht="20.25" customHeight="1" x14ac:dyDescent="0.2">
      <c r="A48" s="75" t="s">
        <v>323</v>
      </c>
      <c r="B48" s="75"/>
      <c r="C48" s="58">
        <f>SUM(C36:C42)</f>
        <v>11</v>
      </c>
      <c r="D48" s="58">
        <f>SUM(D36:D42)</f>
        <v>14</v>
      </c>
      <c r="E48" s="59">
        <f t="shared" si="0"/>
        <v>-21.428571428571431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324</v>
      </c>
      <c r="B50" s="75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3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6</v>
      </c>
      <c r="E50" s="59">
        <f t="shared" si="0"/>
        <v>-50</v>
      </c>
    </row>
    <row r="51" spans="1:5" s="31" customFormat="1" ht="48.75" customHeight="1" x14ac:dyDescent="0.2">
      <c r="A51" s="77" t="s">
        <v>325</v>
      </c>
      <c r="B51" s="78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14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14</v>
      </c>
      <c r="E51" s="59">
        <f t="shared" si="0"/>
        <v>0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3" t="s">
        <v>328</v>
      </c>
      <c r="B53" s="83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6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январь-сентябрь 2025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67">
        <v>2025</v>
      </c>
      <c r="D8" s="67">
        <v>2024</v>
      </c>
      <c r="E8" s="67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23554</v>
      </c>
      <c r="D9" s="58">
        <f>'[1]Республика Алтай'!C4</f>
        <v>23973</v>
      </c>
      <c r="E9" s="59">
        <f t="shared" ref="E9:E14" si="0">C9*100/D9-100</f>
        <v>-1.7477996078922189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3192</v>
      </c>
      <c r="D10" s="58">
        <f>'[1]Республика Алтай'!E4</f>
        <v>3196</v>
      </c>
      <c r="E10" s="59">
        <f t="shared" si="0"/>
        <v>-0.12515644555693939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2953</v>
      </c>
      <c r="D11" s="58">
        <f>'[1]Республика Алтай'!G4</f>
        <v>2713</v>
      </c>
      <c r="E11" s="59">
        <f t="shared" si="0"/>
        <v>8.8462956137117601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1389</v>
      </c>
      <c r="D12" s="58">
        <f>'[1]Республика Алтай'!I4</f>
        <v>1426</v>
      </c>
      <c r="E12" s="59">
        <f t="shared" si="0"/>
        <v>-2.5946704067321207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1132</v>
      </c>
      <c r="D13" s="58">
        <f>'[1]Республика Алтай'!K4</f>
        <v>1179</v>
      </c>
      <c r="E13" s="59">
        <f t="shared" si="0"/>
        <v>-3.9864291772688745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5143</v>
      </c>
      <c r="D14" s="58">
        <f>'[1]Республика Алтай'!M4</f>
        <v>5215</v>
      </c>
      <c r="E14" s="59">
        <f t="shared" si="0"/>
        <v>-1.3806327900287698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3537</v>
      </c>
      <c r="D15" s="58">
        <f>'[1]Республика Алтай'!O4</f>
        <v>3839</v>
      </c>
      <c r="E15" s="59">
        <f>C15*100/D15-100</f>
        <v>-7.8666319353998375</v>
      </c>
    </row>
    <row r="16" spans="1:137" ht="19.5" customHeight="1" x14ac:dyDescent="0.2">
      <c r="A16" s="60"/>
      <c r="B16" s="60" t="s">
        <v>101</v>
      </c>
      <c r="C16" s="61">
        <f>C15/C14*100</f>
        <v>68.773089636398993</v>
      </c>
      <c r="D16" s="61">
        <f>D15/D14*100</f>
        <v>73.61457334611697</v>
      </c>
      <c r="E16" s="62">
        <f>C16*100/D16-100</f>
        <v>-6.5768006111433408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795</v>
      </c>
      <c r="D17" s="58">
        <f>'[1]Республика Алтай'!Q4</f>
        <v>827</v>
      </c>
      <c r="E17" s="59">
        <f t="shared" ref="E17:E19" si="1">C17*100/D17-100</f>
        <v>-3.8694074969770185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866</v>
      </c>
      <c r="D18" s="58">
        <f>'[1]Республика Алтай'!S4</f>
        <v>836</v>
      </c>
      <c r="E18" s="59">
        <f t="shared" si="1"/>
        <v>3.5885167464114858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67</v>
      </c>
      <c r="D19" s="58">
        <f>'[1]Республика Алтай'!U4</f>
        <v>78</v>
      </c>
      <c r="E19" s="59">
        <f t="shared" si="1"/>
        <v>-14.102564102564102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61</v>
      </c>
      <c r="D20" s="58">
        <f>'[1]Республика Алтай'!W4</f>
        <v>73</v>
      </c>
      <c r="E20" s="59">
        <f>C20*100/D20-100</f>
        <v>-16.438356164383563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67">
        <v>2025</v>
      </c>
      <c r="D22" s="67">
        <v>2024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6229</v>
      </c>
      <c r="D23" s="58">
        <f>'[1]Республика Алтай'!Y4</f>
        <v>6507</v>
      </c>
      <c r="E23" s="59">
        <f>C23*100/D23-100</f>
        <v>-4.2723221146457604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1079</v>
      </c>
      <c r="D24" s="58">
        <f>'[1]Республика Алтай'!AA4</f>
        <v>1094</v>
      </c>
      <c r="E24" s="59">
        <f t="shared" ref="E24:E29" si="2">C24*100/D24-100</f>
        <v>-1.3711151736745819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986</v>
      </c>
      <c r="D25" s="58">
        <f>'[1]Республика Алтай'!AC4</f>
        <v>959</v>
      </c>
      <c r="E25" s="59">
        <f t="shared" si="2"/>
        <v>2.8154327424400378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221</v>
      </c>
      <c r="D26" s="58">
        <f>'[1]Республика Алтай'!AE4</f>
        <v>226</v>
      </c>
      <c r="E26" s="59">
        <f t="shared" si="2"/>
        <v>-2.2123893805309791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153</v>
      </c>
      <c r="D27" s="58">
        <f>'[1]Республика Алтай'!AG4</f>
        <v>189</v>
      </c>
      <c r="E27" s="59">
        <f t="shared" si="2"/>
        <v>-19.047619047619051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1469</v>
      </c>
      <c r="D28" s="58">
        <f>'[1]Республика Алтай'!AI4</f>
        <v>1527</v>
      </c>
      <c r="E28" s="59">
        <f t="shared" si="2"/>
        <v>-3.7982973149967307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821</v>
      </c>
      <c r="D29" s="58">
        <f>'[1]Республика Алтай'!AK4</f>
        <v>970</v>
      </c>
      <c r="E29" s="59">
        <f t="shared" si="2"/>
        <v>-15.360824742268036</v>
      </c>
    </row>
    <row r="30" spans="1:5" ht="19.5" customHeight="1" x14ac:dyDescent="0.2">
      <c r="A30" s="60"/>
      <c r="B30" s="60" t="s">
        <v>101</v>
      </c>
      <c r="C30" s="61">
        <f>C29/C28*100</f>
        <v>55.888359428182433</v>
      </c>
      <c r="D30" s="61">
        <f>D29/D28*100</f>
        <v>63.52324819908317</v>
      </c>
      <c r="E30" s="62">
        <f>C30*100/D30-100</f>
        <v>-12.019046549655087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117</v>
      </c>
      <c r="D31" s="58">
        <f>'[1]Республика Алтай'!AM4</f>
        <v>111</v>
      </c>
      <c r="E31" s="59">
        <f t="shared" ref="E31:E33" si="3">C31*100/D31-100</f>
        <v>5.4054054054054035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253</v>
      </c>
      <c r="D32" s="58">
        <f>'[1]Республика Алтай'!AO4</f>
        <v>224</v>
      </c>
      <c r="E32" s="59">
        <f t="shared" si="3"/>
        <v>12.946428571428569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18</v>
      </c>
      <c r="D33" s="58">
        <f>'[1]Республика Алтай'!AQ4</f>
        <v>26</v>
      </c>
      <c r="E33" s="59">
        <f t="shared" si="3"/>
        <v>-30.769230769230774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15</v>
      </c>
      <c r="D34" s="58">
        <f>'[1]Республика Алтай'!AS4</f>
        <v>25</v>
      </c>
      <c r="E34" s="59">
        <f>C34*100/D34-100</f>
        <v>-40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январь-сентябрь 2025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67">
        <v>2025</v>
      </c>
      <c r="D3" s="67">
        <v>2024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2912</v>
      </c>
      <c r="D4" s="58">
        <f>'[2]Республика Алтай'!C4</f>
        <v>2974</v>
      </c>
      <c r="E4" s="59">
        <f t="shared" ref="E4:E15" si="0">C4*100/D4-100</f>
        <v>-2.0847343644922631</v>
      </c>
    </row>
    <row r="5" spans="1:5" ht="18.75" customHeight="1" x14ac:dyDescent="0.2">
      <c r="A5" s="68" t="s">
        <v>95</v>
      </c>
      <c r="B5" s="68"/>
      <c r="C5" s="58">
        <f>'[2]Республика Алтай'!D4</f>
        <v>151</v>
      </c>
      <c r="D5" s="58">
        <f>'[2]Республика Алтай'!E4</f>
        <v>191</v>
      </c>
      <c r="E5" s="59">
        <f t="shared" si="0"/>
        <v>-20.942408376963357</v>
      </c>
    </row>
    <row r="6" spans="1:5" ht="36.75" customHeight="1" x14ac:dyDescent="0.2">
      <c r="A6" s="68" t="s">
        <v>96</v>
      </c>
      <c r="B6" s="68"/>
      <c r="C6" s="58">
        <f>'[2]Республика Алтай'!F4</f>
        <v>134</v>
      </c>
      <c r="D6" s="58">
        <f>'[2]Республика Алтай'!G4</f>
        <v>144</v>
      </c>
      <c r="E6" s="59">
        <f t="shared" si="0"/>
        <v>-6.9444444444444429</v>
      </c>
    </row>
    <row r="7" spans="1:5" ht="18.75" customHeight="1" x14ac:dyDescent="0.2">
      <c r="A7" s="68" t="s">
        <v>97</v>
      </c>
      <c r="B7" s="68"/>
      <c r="C7" s="58">
        <f>'[2]Республика Алтай'!H4</f>
        <v>335</v>
      </c>
      <c r="D7" s="58">
        <f>'[2]Республика Алтай'!I4</f>
        <v>279</v>
      </c>
      <c r="E7" s="59">
        <f t="shared" si="0"/>
        <v>20.071684587813621</v>
      </c>
    </row>
    <row r="8" spans="1:5" ht="42" customHeight="1" x14ac:dyDescent="0.2">
      <c r="A8" s="68" t="s">
        <v>98</v>
      </c>
      <c r="B8" s="68"/>
      <c r="C8" s="58">
        <f>'[2]Республика Алтай'!J4</f>
        <v>280</v>
      </c>
      <c r="D8" s="58">
        <f>'[2]Республика Алтай'!K4</f>
        <v>211</v>
      </c>
      <c r="E8" s="59">
        <f t="shared" si="0"/>
        <v>32.701421800947855</v>
      </c>
    </row>
    <row r="9" spans="1:5" ht="18.75" customHeight="1" x14ac:dyDescent="0.2">
      <c r="A9" s="68" t="s">
        <v>99</v>
      </c>
      <c r="B9" s="68"/>
      <c r="C9" s="58">
        <f>'[2]Республика Алтай'!L4</f>
        <v>742</v>
      </c>
      <c r="D9" s="58">
        <f>'[2]Республика Алтай'!M4</f>
        <v>751</v>
      </c>
      <c r="E9" s="59">
        <f t="shared" si="0"/>
        <v>-1.1984021304926813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526</v>
      </c>
      <c r="D10" s="58">
        <f>'[2]Республика Алтай'!O4</f>
        <v>530</v>
      </c>
      <c r="E10" s="59">
        <f t="shared" si="0"/>
        <v>-0.75471698113207708</v>
      </c>
    </row>
    <row r="11" spans="1:5" ht="19.5" customHeight="1" x14ac:dyDescent="0.2">
      <c r="A11" s="60"/>
      <c r="B11" s="60" t="s">
        <v>101</v>
      </c>
      <c r="C11" s="61">
        <f>C10/C9*100</f>
        <v>70.889487870619945</v>
      </c>
      <c r="D11" s="61">
        <f>D10/D9*100</f>
        <v>70.572569906790946</v>
      </c>
      <c r="E11" s="62">
        <f>C11*100/D11-100</f>
        <v>0.44906677516146942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173</v>
      </c>
      <c r="D12" s="58">
        <f>'[2]Республика Алтай'!Q4</f>
        <v>176</v>
      </c>
      <c r="E12" s="59">
        <f t="shared" si="0"/>
        <v>-1.7045454545454533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138</v>
      </c>
      <c r="D13" s="58">
        <f>'[2]Республика Алтай'!S4</f>
        <v>131</v>
      </c>
      <c r="E13" s="59">
        <f t="shared" si="0"/>
        <v>5.3435114503816834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30</v>
      </c>
      <c r="D14" s="58">
        <f>'[2]Республика Алтай'!U4</f>
        <v>37</v>
      </c>
      <c r="E14" s="59">
        <f t="shared" si="0"/>
        <v>-18.918918918918919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28</v>
      </c>
      <c r="D15" s="58">
        <f>'[2]Республика Алтай'!W4</f>
        <v>33</v>
      </c>
      <c r="E15" s="59">
        <f t="shared" si="0"/>
        <v>-15.151515151515156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topLeftCell="A25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январь-сентябрь 2025</v>
      </c>
      <c r="B1" s="72"/>
      <c r="C1" s="72"/>
      <c r="D1" s="72"/>
      <c r="E1" s="72"/>
    </row>
    <row r="2" spans="1:5" ht="21" customHeight="1" x14ac:dyDescent="0.2">
      <c r="A2" s="69" t="s">
        <v>152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67">
        <v>2025</v>
      </c>
      <c r="D3" s="67">
        <v>2024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11523</v>
      </c>
      <c r="D4" s="58">
        <f>'[3]Республика Алтай'!C4</f>
        <v>11872</v>
      </c>
      <c r="E4" s="59">
        <f t="shared" ref="E4:E10" si="0">C4*100/D4-100</f>
        <v>-2.9396900269541817</v>
      </c>
    </row>
    <row r="5" spans="1:5" ht="19.5" customHeight="1" x14ac:dyDescent="0.2">
      <c r="A5" s="68" t="s">
        <v>95</v>
      </c>
      <c r="B5" s="68"/>
      <c r="C5" s="58">
        <f>'[3]Республика Алтай'!D4</f>
        <v>1590</v>
      </c>
      <c r="D5" s="58">
        <f>'[3]Республика Алтай'!E4</f>
        <v>1593</v>
      </c>
      <c r="E5" s="59">
        <f t="shared" si="0"/>
        <v>-0.18832391713748109</v>
      </c>
    </row>
    <row r="6" spans="1:5" ht="33.75" customHeight="1" x14ac:dyDescent="0.2">
      <c r="A6" s="68" t="s">
        <v>96</v>
      </c>
      <c r="B6" s="68"/>
      <c r="C6" s="58">
        <f>'[3]Республика Алтай'!F4</f>
        <v>1450</v>
      </c>
      <c r="D6" s="58">
        <f>'[3]Республика Алтай'!G4</f>
        <v>1354</v>
      </c>
      <c r="E6" s="59">
        <f t="shared" si="0"/>
        <v>7.0901033973412098</v>
      </c>
    </row>
    <row r="7" spans="1:5" ht="19.5" customHeight="1" x14ac:dyDescent="0.2">
      <c r="A7" s="68" t="s">
        <v>97</v>
      </c>
      <c r="B7" s="68"/>
      <c r="C7" s="58">
        <f>'[3]Республика Алтай'!H4</f>
        <v>748</v>
      </c>
      <c r="D7" s="58">
        <f>'[3]Республика Алтай'!I4</f>
        <v>786</v>
      </c>
      <c r="E7" s="59">
        <f t="shared" si="0"/>
        <v>-4.8346055979643836</v>
      </c>
    </row>
    <row r="8" spans="1:5" ht="35.25" customHeight="1" x14ac:dyDescent="0.2">
      <c r="A8" s="68" t="s">
        <v>98</v>
      </c>
      <c r="B8" s="68"/>
      <c r="C8" s="58">
        <f>'[3]Республика Алтай'!J4</f>
        <v>636</v>
      </c>
      <c r="D8" s="58">
        <f>'[3]Республика Алтай'!K4</f>
        <v>656</v>
      </c>
      <c r="E8" s="59">
        <f t="shared" si="0"/>
        <v>-3.0487804878048763</v>
      </c>
    </row>
    <row r="9" spans="1:5" ht="19.5" customHeight="1" x14ac:dyDescent="0.2">
      <c r="A9" s="68" t="s">
        <v>99</v>
      </c>
      <c r="B9" s="68"/>
      <c r="C9" s="58">
        <f>'[3]Республика Алтай'!L4</f>
        <v>2354</v>
      </c>
      <c r="D9" s="58">
        <f>'[3]Республика Алтай'!M4</f>
        <v>2394</v>
      </c>
      <c r="E9" s="59">
        <f t="shared" si="0"/>
        <v>-1.6708437761069348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1599</v>
      </c>
      <c r="D10" s="58">
        <f>'[3]Республика Алтай'!O4</f>
        <v>1683</v>
      </c>
      <c r="E10" s="59">
        <f t="shared" si="0"/>
        <v>-4.9910873440285144</v>
      </c>
    </row>
    <row r="11" spans="1:5" ht="19.5" customHeight="1" x14ac:dyDescent="0.2">
      <c r="A11" s="60"/>
      <c r="B11" s="60" t="s">
        <v>101</v>
      </c>
      <c r="C11" s="61">
        <f>C10/C9*100</f>
        <v>67.926932880203907</v>
      </c>
      <c r="D11" s="61">
        <f>D10/D9*100</f>
        <v>70.300751879699249</v>
      </c>
      <c r="E11" s="62">
        <f>C11*100/D11-100</f>
        <v>-3.3766623201377683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432</v>
      </c>
      <c r="D12" s="58">
        <f>'[3]Республика Алтай'!Q4</f>
        <v>441</v>
      </c>
      <c r="E12" s="59">
        <f t="shared" ref="E12:E15" si="1">C12*100/D12-100</f>
        <v>-2.0408163265306172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423</v>
      </c>
      <c r="D13" s="58">
        <f>'[3]Республика Алтай'!S4</f>
        <v>383</v>
      </c>
      <c r="E13" s="59">
        <f t="shared" si="1"/>
        <v>10.443864229765012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6</v>
      </c>
      <c r="D14" s="58">
        <f>'[3]Республика Алтай'!U4</f>
        <v>13</v>
      </c>
      <c r="E14" s="59">
        <f t="shared" si="1"/>
        <v>-53.846153846153847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6</v>
      </c>
      <c r="D15" s="58">
        <f>'[3]Республика Алтай'!W4</f>
        <v>13</v>
      </c>
      <c r="E15" s="59">
        <f t="shared" si="1"/>
        <v>-53.846153846153847</v>
      </c>
    </row>
    <row r="16" spans="1:5" ht="15.75" x14ac:dyDescent="0.2">
      <c r="A16" s="71" t="s">
        <v>153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67">
        <v>2025</v>
      </c>
      <c r="D17" s="67">
        <v>2024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899</v>
      </c>
      <c r="D18" s="58">
        <f>'[3]Республика Алтай'!Y4</f>
        <v>913</v>
      </c>
      <c r="E18" s="59">
        <f t="shared" ref="E18:E24" si="2">C18*100/D18-100</f>
        <v>-1.5334063526834569</v>
      </c>
    </row>
    <row r="19" spans="1:5" ht="20.25" x14ac:dyDescent="0.2">
      <c r="A19" s="68" t="s">
        <v>95</v>
      </c>
      <c r="B19" s="68"/>
      <c r="C19" s="58">
        <f>'[3]Республика Алтай'!Z4</f>
        <v>141</v>
      </c>
      <c r="D19" s="58">
        <f>'[3]Республика Алтай'!AA4</f>
        <v>149</v>
      </c>
      <c r="E19" s="59">
        <f t="shared" si="2"/>
        <v>-5.3691275167785193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103</v>
      </c>
      <c r="D20" s="58">
        <f>'[3]Республика Алтай'!AC4</f>
        <v>94</v>
      </c>
      <c r="E20" s="59">
        <f t="shared" si="2"/>
        <v>9.574468085106389</v>
      </c>
    </row>
    <row r="21" spans="1:5" ht="20.25" x14ac:dyDescent="0.2">
      <c r="A21" s="68" t="s">
        <v>97</v>
      </c>
      <c r="B21" s="68"/>
      <c r="C21" s="58">
        <f>'[3]Республика Алтай'!AD4</f>
        <v>217</v>
      </c>
      <c r="D21" s="58">
        <f>'[3]Республика Алтай'!AE4</f>
        <v>287</v>
      </c>
      <c r="E21" s="59">
        <f t="shared" si="2"/>
        <v>-24.390243902439025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240</v>
      </c>
      <c r="D22" s="58">
        <f>'[3]Республика Алтай'!AG4</f>
        <v>243</v>
      </c>
      <c r="E22" s="59">
        <f t="shared" si="2"/>
        <v>-1.2345679012345698</v>
      </c>
    </row>
    <row r="23" spans="1:5" ht="20.25" x14ac:dyDescent="0.2">
      <c r="A23" s="68" t="s">
        <v>99</v>
      </c>
      <c r="B23" s="68"/>
      <c r="C23" s="58">
        <f>'[3]Республика Алтай'!AH4</f>
        <v>120</v>
      </c>
      <c r="D23" s="58">
        <f>'[3]Республика Алтай'!AI4</f>
        <v>131</v>
      </c>
      <c r="E23" s="59">
        <f t="shared" si="2"/>
        <v>-8.3969465648854964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82</v>
      </c>
      <c r="D24" s="58">
        <f>'[3]Республика Алтай'!AK4</f>
        <v>83</v>
      </c>
      <c r="E24" s="59">
        <f t="shared" si="2"/>
        <v>-1.2048192771084274</v>
      </c>
    </row>
    <row r="25" spans="1:5" ht="19.5" customHeight="1" x14ac:dyDescent="0.2">
      <c r="A25" s="60"/>
      <c r="B25" s="60" t="s">
        <v>101</v>
      </c>
      <c r="C25" s="61">
        <f>C24/C23*100</f>
        <v>68.333333333333329</v>
      </c>
      <c r="D25" s="61">
        <f>D24/D23*100</f>
        <v>63.358778625954194</v>
      </c>
      <c r="E25" s="62">
        <f>C25*100/D25-100</f>
        <v>7.8514056224899633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28</v>
      </c>
      <c r="D26" s="58">
        <f>'[3]Республика Алтай'!AM4</f>
        <v>38</v>
      </c>
      <c r="E26" s="59">
        <f t="shared" ref="E26:E29" si="3">C26*100/D26-100</f>
        <v>-26.315789473684205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42</v>
      </c>
      <c r="D27" s="58">
        <f>'[3]Республика Алтай'!AO4</f>
        <v>28</v>
      </c>
      <c r="E27" s="59">
        <f t="shared" si="3"/>
        <v>50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2</v>
      </c>
      <c r="D28" s="58">
        <f>'[3]Республика Алтай'!AQ4</f>
        <v>1</v>
      </c>
      <c r="E28" s="59">
        <f t="shared" si="3"/>
        <v>100</v>
      </c>
    </row>
    <row r="29" spans="1:5" ht="20.25" x14ac:dyDescent="0.2">
      <c r="A29" s="68" t="s">
        <v>105</v>
      </c>
      <c r="B29" s="68"/>
      <c r="C29" s="58">
        <f>'[3]Республика Алтай'!AR4</f>
        <v>2</v>
      </c>
      <c r="D29" s="58">
        <f>'[3]Республика Алтай'!AS4</f>
        <v>1</v>
      </c>
      <c r="E29" s="59">
        <f t="shared" si="3"/>
        <v>100</v>
      </c>
    </row>
    <row r="30" spans="1:5" ht="15.75" x14ac:dyDescent="0.2">
      <c r="A30" s="71" t="s">
        <v>154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67">
        <v>2025</v>
      </c>
      <c r="D31" s="67">
        <v>2024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2874</v>
      </c>
      <c r="D32" s="58">
        <f>'[3]Республика Алтай'!AU4</f>
        <v>2691</v>
      </c>
      <c r="E32" s="59">
        <f t="shared" ref="E32:E38" si="4">C32*100/D32-100</f>
        <v>6.8004459308807128</v>
      </c>
    </row>
    <row r="33" spans="1:5" ht="20.25" x14ac:dyDescent="0.2">
      <c r="A33" s="68" t="s">
        <v>95</v>
      </c>
      <c r="B33" s="68"/>
      <c r="C33" s="58">
        <f>'[3]Республика Алтай'!AV4</f>
        <v>156</v>
      </c>
      <c r="D33" s="58">
        <f>'[3]Республика Алтай'!AW4</f>
        <v>159</v>
      </c>
      <c r="E33" s="59">
        <f t="shared" si="4"/>
        <v>-1.8867924528301927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134</v>
      </c>
      <c r="D34" s="58">
        <f>'[3]Республика Алтай'!AY4</f>
        <v>122</v>
      </c>
      <c r="E34" s="59">
        <f t="shared" si="4"/>
        <v>9.8360655737704974</v>
      </c>
    </row>
    <row r="35" spans="1:5" ht="20.25" x14ac:dyDescent="0.2">
      <c r="A35" s="68" t="s">
        <v>97</v>
      </c>
      <c r="B35" s="68"/>
      <c r="C35" s="58">
        <f>'[3]Республика Алтай'!AZ4</f>
        <v>166</v>
      </c>
      <c r="D35" s="58">
        <f>'[3]Республика Алтай'!BA4</f>
        <v>150</v>
      </c>
      <c r="E35" s="59">
        <f t="shared" si="4"/>
        <v>10.666666666666671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152</v>
      </c>
      <c r="D36" s="58">
        <f>'[3]Республика Алтай'!BC4</f>
        <v>131</v>
      </c>
      <c r="E36" s="59">
        <f t="shared" si="4"/>
        <v>16.030534351145036</v>
      </c>
    </row>
    <row r="37" spans="1:5" ht="20.25" x14ac:dyDescent="0.2">
      <c r="A37" s="68" t="s">
        <v>99</v>
      </c>
      <c r="B37" s="68"/>
      <c r="C37" s="58">
        <f>'[3]Республика Алтай'!BD4</f>
        <v>935</v>
      </c>
      <c r="D37" s="58">
        <f>'[3]Республика Алтай'!BE4</f>
        <v>902</v>
      </c>
      <c r="E37" s="59">
        <f t="shared" si="4"/>
        <v>3.6585365853658516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596</v>
      </c>
      <c r="D38" s="58">
        <f>'[3]Республика Алтай'!BG4</f>
        <v>574</v>
      </c>
      <c r="E38" s="59">
        <f t="shared" si="4"/>
        <v>3.8327526132404159</v>
      </c>
    </row>
    <row r="39" spans="1:5" ht="19.5" customHeight="1" x14ac:dyDescent="0.2">
      <c r="A39" s="60"/>
      <c r="B39" s="60" t="s">
        <v>101</v>
      </c>
      <c r="C39" s="61">
        <f>C38/C37*100</f>
        <v>63.743315508021389</v>
      </c>
      <c r="D39" s="61">
        <f>D38/D37*100</f>
        <v>63.636363636363633</v>
      </c>
      <c r="E39" s="62">
        <f>C39*100/D39-100</f>
        <v>0.16806722689075571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95</v>
      </c>
      <c r="D40" s="58">
        <f>'[3]Республика Алтай'!BI4</f>
        <v>111</v>
      </c>
      <c r="E40" s="59">
        <f t="shared" ref="E40:E41" si="5">C40*100/D40-100</f>
        <v>-14.414414414414409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189</v>
      </c>
      <c r="D41" s="58">
        <f>'[3]Республика Алтай'!BK4</f>
        <v>161</v>
      </c>
      <c r="E41" s="59">
        <f t="shared" si="5"/>
        <v>17.391304347826093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1</v>
      </c>
      <c r="D42" s="58">
        <f>'[3]Республика Алтай'!BM4</f>
        <v>0</v>
      </c>
      <c r="E42" s="59">
        <v>100</v>
      </c>
    </row>
    <row r="43" spans="1:5" ht="20.25" x14ac:dyDescent="0.2">
      <c r="A43" s="68" t="s">
        <v>105</v>
      </c>
      <c r="B43" s="68"/>
      <c r="C43" s="58">
        <f>'[3]Республика Алтай'!BN4</f>
        <v>1</v>
      </c>
      <c r="D43" s="58">
        <f>'[3]Республика Алтай'!BO4</f>
        <v>0</v>
      </c>
      <c r="E43" s="59">
        <v>100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topLeftCell="A10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январь-сентябрь 2025</v>
      </c>
      <c r="B1" s="74"/>
      <c r="C1" s="74"/>
      <c r="D1" s="74"/>
      <c r="E1" s="74"/>
    </row>
    <row r="2" spans="1:5" ht="15.75" customHeight="1" x14ac:dyDescent="0.2">
      <c r="A2" s="71" t="s">
        <v>177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67">
        <v>2025</v>
      </c>
      <c r="D3" s="67">
        <v>2024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3211</v>
      </c>
      <c r="D4" s="58">
        <f>'[4]Республика Алтай'!C4</f>
        <v>2978</v>
      </c>
      <c r="E4" s="59">
        <f t="shared" ref="E4:E10" si="0">C4*100/D4-100</f>
        <v>7.8240429818670236</v>
      </c>
    </row>
    <row r="5" spans="1:5" ht="20.25" x14ac:dyDescent="0.2">
      <c r="A5" s="68" t="s">
        <v>95</v>
      </c>
      <c r="B5" s="68"/>
      <c r="C5" s="58">
        <f>'[4]Республика Алтай'!D4</f>
        <v>589</v>
      </c>
      <c r="D5" s="58">
        <f>'[4]Республика Алтай'!E4</f>
        <v>490</v>
      </c>
      <c r="E5" s="59">
        <f t="shared" si="0"/>
        <v>20.204081632653057</v>
      </c>
    </row>
    <row r="6" spans="1:5" ht="32.25" customHeight="1" x14ac:dyDescent="0.2">
      <c r="A6" s="68" t="s">
        <v>96</v>
      </c>
      <c r="B6" s="68"/>
      <c r="C6" s="58">
        <f>'[4]Республика Алтай'!F4</f>
        <v>541</v>
      </c>
      <c r="D6" s="58">
        <f>'[4]Республика Алтай'!G4</f>
        <v>445</v>
      </c>
      <c r="E6" s="59">
        <f t="shared" si="0"/>
        <v>21.573033707865164</v>
      </c>
    </row>
    <row r="7" spans="1:5" ht="20.25" x14ac:dyDescent="0.2">
      <c r="A7" s="68" t="s">
        <v>97</v>
      </c>
      <c r="B7" s="68"/>
      <c r="C7" s="58">
        <f>'[4]Республика Алтай'!H4</f>
        <v>23</v>
      </c>
      <c r="D7" s="58">
        <f>'[4]Республика Алтай'!I4</f>
        <v>33</v>
      </c>
      <c r="E7" s="59">
        <f t="shared" si="0"/>
        <v>-30.303030303030297</v>
      </c>
    </row>
    <row r="8" spans="1:5" ht="30" customHeight="1" x14ac:dyDescent="0.2">
      <c r="A8" s="68" t="s">
        <v>98</v>
      </c>
      <c r="B8" s="68"/>
      <c r="C8" s="58">
        <f>'[4]Республика Алтай'!J4</f>
        <v>10</v>
      </c>
      <c r="D8" s="58">
        <f>'[4]Республика Алтай'!K4</f>
        <v>23</v>
      </c>
      <c r="E8" s="59">
        <f t="shared" si="0"/>
        <v>-56.521739130434781</v>
      </c>
    </row>
    <row r="9" spans="1:5" ht="20.25" x14ac:dyDescent="0.2">
      <c r="A9" s="68" t="s">
        <v>99</v>
      </c>
      <c r="B9" s="68"/>
      <c r="C9" s="58">
        <f>'[4]Республика Алтай'!L4</f>
        <v>694</v>
      </c>
      <c r="D9" s="58">
        <f>'[4]Республика Алтай'!M4</f>
        <v>612</v>
      </c>
      <c r="E9" s="59">
        <f t="shared" si="0"/>
        <v>13.398692810457518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422</v>
      </c>
      <c r="D10" s="58">
        <f>'[4]Республика Алтай'!O4</f>
        <v>386</v>
      </c>
      <c r="E10" s="59">
        <f t="shared" si="0"/>
        <v>9.326424870466326</v>
      </c>
    </row>
    <row r="11" spans="1:5" ht="19.5" customHeight="1" x14ac:dyDescent="0.2">
      <c r="A11" s="60"/>
      <c r="B11" s="60" t="s">
        <v>101</v>
      </c>
      <c r="C11" s="61">
        <f>C10/C9*100</f>
        <v>60.80691642651297</v>
      </c>
      <c r="D11" s="61">
        <f>D10/D9*100</f>
        <v>63.071895424836597</v>
      </c>
      <c r="E11" s="62">
        <f>C11*100/D11-100</f>
        <v>-3.5911065983783885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75</v>
      </c>
      <c r="D12" s="58">
        <f>'[4]Республика Алтай'!Q4</f>
        <v>70</v>
      </c>
      <c r="E12" s="59">
        <f t="shared" ref="E12:E15" si="1">C12*100/D12-100</f>
        <v>7.1428571428571388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155</v>
      </c>
      <c r="D13" s="58">
        <f>'[4]Республика Алтай'!S4</f>
        <v>187</v>
      </c>
      <c r="E13" s="59">
        <f t="shared" si="1"/>
        <v>-17.112299465240639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1</v>
      </c>
      <c r="D14" s="58">
        <f>'[4]Республика Алтай'!U4</f>
        <v>1</v>
      </c>
      <c r="E14" s="59">
        <f t="shared" si="1"/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1</v>
      </c>
      <c r="D15" s="58">
        <f>'[4]Республика Алтай'!W4</f>
        <v>1</v>
      </c>
      <c r="E15" s="59">
        <f t="shared" si="1"/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178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67">
        <v>2025</v>
      </c>
      <c r="D18" s="67">
        <v>2024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4480</v>
      </c>
      <c r="D19" s="58">
        <f>'[4]Республика Алтай'!Y4</f>
        <v>4141</v>
      </c>
      <c r="E19" s="59">
        <f t="shared" ref="E19:E25" si="2">C19*100/D19-100</f>
        <v>8.1864283989374513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428</v>
      </c>
      <c r="D20" s="58">
        <f>'[4]Республика Алтай'!AA4</f>
        <v>380</v>
      </c>
      <c r="E20" s="59">
        <f t="shared" si="2"/>
        <v>12.631578947368425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373</v>
      </c>
      <c r="D21" s="58">
        <f>'[4]Республика Алтай'!AC4</f>
        <v>341</v>
      </c>
      <c r="E21" s="59">
        <f t="shared" si="2"/>
        <v>9.3841642228739062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289</v>
      </c>
      <c r="D22" s="58">
        <f>'[4]Республика Алтай'!AE4</f>
        <v>294</v>
      </c>
      <c r="E22" s="59">
        <f t="shared" si="2"/>
        <v>-1.7006802721088405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207</v>
      </c>
      <c r="D23" s="58">
        <f>'[4]Республика Алтай'!AG4</f>
        <v>261</v>
      </c>
      <c r="E23" s="59">
        <f t="shared" si="2"/>
        <v>-20.689655172413794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968</v>
      </c>
      <c r="D24" s="58">
        <f>'[4]Республика Алтай'!AI4</f>
        <v>878</v>
      </c>
      <c r="E24" s="59">
        <f t="shared" si="2"/>
        <v>10.250569476082006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746</v>
      </c>
      <c r="D25" s="58">
        <f>'[4]Республика Алтай'!AK4</f>
        <v>762</v>
      </c>
      <c r="E25" s="59">
        <f t="shared" si="2"/>
        <v>-2.0997375328084047</v>
      </c>
    </row>
    <row r="26" spans="1:5" ht="19.5" customHeight="1" x14ac:dyDescent="0.2">
      <c r="A26" s="60"/>
      <c r="B26" s="60" t="s">
        <v>101</v>
      </c>
      <c r="C26" s="61">
        <f>C25/C24*100</f>
        <v>77.066115702479337</v>
      </c>
      <c r="D26" s="61">
        <f>D25/D24*100</f>
        <v>86.788154897494309</v>
      </c>
      <c r="E26" s="62">
        <f>C26*100/D26-100</f>
        <v>-11.202034663022502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120</v>
      </c>
      <c r="D27" s="58">
        <f>'[4]Республика Алтай'!AM4</f>
        <v>119</v>
      </c>
      <c r="E27" s="59">
        <f t="shared" ref="E27:E30" si="3">C27*100/D27-100</f>
        <v>0.84033613445377853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135</v>
      </c>
      <c r="D28" s="58">
        <f>'[4]Республика Алтай'!AO4</f>
        <v>113</v>
      </c>
      <c r="E28" s="59">
        <f t="shared" si="3"/>
        <v>19.469026548672559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4</v>
      </c>
      <c r="D29" s="58">
        <f>'[4]Республика Алтай'!AQ4</f>
        <v>10</v>
      </c>
      <c r="E29" s="59">
        <f t="shared" si="3"/>
        <v>-60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4</v>
      </c>
      <c r="D30" s="58">
        <f>'[4]Республика Алтай'!AS4</f>
        <v>11</v>
      </c>
      <c r="E30" s="59">
        <f t="shared" si="3"/>
        <v>-63.636363636363633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39</vt:i4>
      </vt:variant>
    </vt:vector>
  </HeadingPairs>
  <TitlesOfParts>
    <vt:vector size="51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1'!Основные_20результаты_20работы_202011_2012_20квартал_10</vt:lpstr>
      <vt:lpstr>'Республика Алтай 2'!Основные_20результаты_20работы_202011_2012_20квартал_10</vt:lpstr>
      <vt:lpstr>'Республика Алтай 3'!Основные_20результаты_20работы_202011_2012_20квартал_10</vt:lpstr>
      <vt:lpstr>'Республика Алтай 1'!Основные_20результаты_20работы_202011_2012_20квартал_11</vt:lpstr>
      <vt:lpstr>'Республика Алтай 2'!Основные_20результаты_20работы_202011_2012_20квартал_11</vt:lpstr>
      <vt:lpstr>'Республика Алтай 3'!Основные_20результаты_20работы_202011_2012_20квартал_11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  <vt:lpstr>'Республика Алтай 1'!Основные_20результаты_20работы_202011_2012_20квартал_9</vt:lpstr>
      <vt:lpstr>'Республика Алтай 2'!Основные_20результаты_20работы_202011_2012_20квартал_9</vt:lpstr>
      <vt:lpstr>'Республика Алтай 3'!Основные_20результаты_20работы_202011_2012_20квартал_9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2025-10-14T06:16:44Z</dcterms:modified>
</cp:coreProperties>
</file>